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سبوعي 2-6\"/>
    </mc:Choice>
  </mc:AlternateContent>
  <xr:revisionPtr revIDLastSave="0" documentId="13_ncr:1_{6C704A78-1EEC-46E7-9218-DF0CB13FDD6E}" xr6:coauthVersionLast="47" xr6:coauthVersionMax="47" xr10:uidLastSave="{00000000-0000-0000-0000-000000000000}"/>
  <bookViews>
    <workbookView xWindow="-120" yWindow="-120" windowWidth="29040" windowHeight="15720" tabRatio="838" activeTab="7" xr2:uid="{00000000-000D-0000-FFFF-FFFF00000000}"/>
  </bookViews>
  <sheets>
    <sheet name="تداولات سوق العراق للاوراق الما" sheetId="73" r:id="rId1"/>
    <sheet name="نشرة ISX-OTC" sheetId="81" r:id="rId2"/>
    <sheet name="تداولات غير العراقيين- شراءوبيع" sheetId="55" r:id="rId3"/>
    <sheet name="تداولات غير عراقين OTC-بيع" sheetId="83" r:id="rId4"/>
    <sheet name="اغلاقات" sheetId="82" r:id="rId5"/>
    <sheet name="التقرير الاسبوعي للمنصة النظامي" sheetId="77" r:id="rId6"/>
    <sheet name="التقرير الاسبوعي للمنصة الثاني" sheetId="79" r:id="rId7"/>
    <sheet name="الشركات غير مفصحة" sheetId="76" r:id="rId8"/>
  </sheets>
  <calcPr calcId="181029"/>
</workbook>
</file>

<file path=xl/calcChain.xml><?xml version="1.0" encoding="utf-8"?>
<calcChain xmlns="http://schemas.openxmlformats.org/spreadsheetml/2006/main">
  <c r="E37" i="55" l="1"/>
  <c r="F37" i="55"/>
  <c r="D37" i="55"/>
  <c r="E7" i="83"/>
  <c r="F7" i="83"/>
  <c r="D7" i="83"/>
  <c r="F6" i="83"/>
  <c r="E6" i="83"/>
  <c r="D6" i="83"/>
  <c r="F36" i="55"/>
  <c r="E36" i="55"/>
  <c r="D36" i="55"/>
  <c r="F27" i="55"/>
  <c r="E27" i="55"/>
  <c r="D27" i="55"/>
  <c r="F24" i="55"/>
  <c r="E24" i="55"/>
  <c r="D24" i="55"/>
  <c r="G9" i="81" l="1"/>
  <c r="G13" i="81" s="1"/>
  <c r="H9" i="81"/>
  <c r="H13" i="81" s="1"/>
  <c r="I9" i="81"/>
  <c r="I13" i="81" s="1"/>
  <c r="K18" i="79" l="1"/>
  <c r="L18" i="79"/>
  <c r="M18" i="79"/>
  <c r="K21" i="76"/>
  <c r="L21" i="76"/>
  <c r="M21" i="76"/>
  <c r="K17" i="76"/>
  <c r="L17" i="76"/>
  <c r="M17" i="76"/>
  <c r="K10" i="76"/>
  <c r="L10" i="76"/>
  <c r="M10" i="76"/>
  <c r="L25" i="76" l="1"/>
  <c r="M25" i="76"/>
  <c r="K25" i="76"/>
  <c r="F10" i="55"/>
  <c r="E10" i="55"/>
  <c r="D10" i="55"/>
  <c r="F7" i="55"/>
  <c r="E7" i="55"/>
  <c r="E11" i="55" s="1"/>
  <c r="D7" i="55"/>
  <c r="D11" i="55" l="1"/>
  <c r="F11" i="55"/>
  <c r="K35" i="73"/>
  <c r="L35" i="73"/>
  <c r="M35" i="73"/>
  <c r="K26" i="73"/>
  <c r="L26" i="73"/>
  <c r="M26" i="73"/>
  <c r="J19" i="77" l="1"/>
  <c r="K19" i="77"/>
  <c r="L19" i="77"/>
  <c r="J51" i="77"/>
  <c r="K51" i="77"/>
  <c r="L51" i="77"/>
  <c r="J35" i="77"/>
  <c r="K35" i="77"/>
  <c r="L35" i="77"/>
  <c r="J28" i="77"/>
  <c r="K28" i="77"/>
  <c r="L28" i="77"/>
  <c r="J64" i="77" l="1"/>
  <c r="K64" i="77"/>
  <c r="L64" i="77"/>
  <c r="J59" i="77"/>
  <c r="K59" i="77"/>
  <c r="L59" i="77"/>
  <c r="J23" i="77"/>
  <c r="K23" i="77"/>
  <c r="L23" i="77"/>
  <c r="L65" i="77" l="1"/>
  <c r="K65" i="77"/>
  <c r="J65" i="77"/>
  <c r="K11" i="79"/>
  <c r="K22" i="79" s="1"/>
  <c r="L11" i="79"/>
  <c r="L22" i="79" s="1"/>
  <c r="M11" i="79"/>
  <c r="M22" i="79" s="1"/>
  <c r="K68" i="73" l="1"/>
  <c r="L68" i="73"/>
  <c r="M68" i="73"/>
  <c r="K30" i="73" l="1"/>
  <c r="L30" i="73"/>
  <c r="M30" i="73"/>
  <c r="K88" i="73" l="1"/>
  <c r="L88" i="73"/>
  <c r="M88" i="73"/>
  <c r="K82" i="73" l="1"/>
  <c r="L82" i="73"/>
  <c r="M82" i="73"/>
  <c r="K48" i="73" l="1"/>
  <c r="K89" i="73" s="1"/>
  <c r="L48" i="73"/>
  <c r="L89" i="73" s="1"/>
  <c r="M48" i="73"/>
  <c r="M89" i="73" s="1"/>
</calcChain>
</file>

<file path=xl/sharedStrings.xml><?xml version="1.0" encoding="utf-8"?>
<sst xmlns="http://schemas.openxmlformats.org/spreadsheetml/2006/main" count="1392" uniqueCount="468">
  <si>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</si>
  <si>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</si>
  <si>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</si>
  <si>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</si>
  <si>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</si>
  <si>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</si>
  <si>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</si>
  <si>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</si>
  <si>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</si>
  <si>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</si>
  <si>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</si>
  <si>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</si>
  <si>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</si>
  <si>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</si>
  <si>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</si>
  <si>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</si>
  <si>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</si>
  <si>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</si>
  <si>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</si>
  <si>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</si>
  <si>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</si>
  <si>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</si>
  <si>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</si>
  <si>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</si>
  <si>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</si>
  <si>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</si>
  <si>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</si>
  <si>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</si>
  <si>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</si>
  <si>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</si>
  <si>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</si>
  <si>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</si>
  <si>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</si>
  <si>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</si>
  <si>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</si>
  <si>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</si>
  <si>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</si>
  <si>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</si>
  <si>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</si>
  <si>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</si>
  <si>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</si>
  <si>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</si>
  <si>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</si>
  <si>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</si>
  <si>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</si>
  <si>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</si>
  <si>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</si>
  <si>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</si>
  <si>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</si>
  <si>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</si>
  <si>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</si>
  <si>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</si>
  <si>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</si>
  <si>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</si>
  <si>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</si>
  <si>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</si>
  <si>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</si>
  <si>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</si>
  <si>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</si>
  <si>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</si>
  <si>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</si>
  <si>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</si>
  <si>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</si>
  <si>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</si>
  <si>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</si>
  <si>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</si>
  <si>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</si>
  <si>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</si>
  <si>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</si>
  <si>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</si>
  <si>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</si>
  <si>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</si>
  <si>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</si>
  <si>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</si>
  <si>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</si>
  <si>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</si>
  <si>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</si>
  <si>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</si>
  <si>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</si>
  <si>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</si>
  <si>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</si>
  <si>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</si>
  <si>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</si>
  <si>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</si>
  <si>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</si>
  <si>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</si>
  <si>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</si>
  <si>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</si>
  <si>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</si>
  <si>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</si>
  <si>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</si>
  <si>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</si>
  <si>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</si>
  <si>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</si>
  <si>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</si>
  <si>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</si>
  <si>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</si>
  <si>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</si>
  <si>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</si>
  <si>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</si>
  <si>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</si>
  <si>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</si>
  <si>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</si>
  <si>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</si>
  <si>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</si>
  <si>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</si>
  <si>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</si>
  <si>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</si>
  <si>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</si>
  <si>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</si>
  <si>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</si>
  <si>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</si>
  <si>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</si>
  <si>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</si>
  <si>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</si>
  <si>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</si>
  <si>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</si>
  <si>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</si>
  <si>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</si>
  <si>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</si>
  <si>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</si>
  <si>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</si>
  <si>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</si>
  <si>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</si>
  <si>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</si>
  <si>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</si>
  <si>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</si>
  <si>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</si>
  <si>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</si>
  <si>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</si>
  <si>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</si>
  <si>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</si>
  <si>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</si>
  <si>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</si>
  <si>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</si>
  <si>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</si>
  <si>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</si>
  <si>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</si>
  <si>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</si>
  <si>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</si>
  <si>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</si>
  <si>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</si>
  <si>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</si>
  <si>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</si>
  <si>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</si>
  <si>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 xml:space="preserve">الصناعات الكيمياوية والبلاستيكية 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</si>
  <si>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</si>
  <si>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</si>
  <si>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</si>
  <si>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</si>
  <si>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</si>
  <si>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</si>
  <si>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</si>
  <si>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</si>
  <si>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</si>
  <si>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</si>
  <si>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</si>
  <si>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</si>
  <si>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</si>
  <si>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</si>
  <si>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</si>
  <si>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</si>
  <si>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</si>
  <si>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</si>
  <si>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</si>
  <si>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</si>
  <si>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</si>
  <si>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</si>
  <si>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</si>
  <si>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</si>
  <si>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</si>
  <si>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</si>
  <si>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</si>
  <si>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</si>
  <si>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</si>
  <si>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</si>
  <si>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</si>
  <si>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</si>
  <si>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</si>
  <si>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</si>
  <si>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</si>
  <si>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</si>
  <si>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</si>
  <si>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</si>
  <si>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</si>
  <si>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</si>
  <si>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</si>
  <si>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</si>
  <si>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</si>
  <si>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</si>
  <si>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</si>
  <si>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</si>
  <si>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</si>
  <si>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</si>
  <si>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</si>
  <si>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</si>
  <si>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</si>
  <si>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</si>
  <si>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</si>
  <si>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</si>
  <si>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</si>
  <si>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</si>
  <si>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</si>
  <si>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</si>
  <si>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</si>
  <si>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</si>
  <si>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</si>
  <si>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</si>
  <si>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</si>
  <si>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</si>
  <si>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</si>
  <si>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</si>
  <si>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</si>
  <si>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</si>
  <si>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</si>
  <si>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</si>
  <si>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</si>
  <si>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</si>
  <si>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</si>
  <si>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</si>
  <si>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</si>
  <si>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</si>
  <si>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</si>
  <si>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</si>
  <si>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</si>
  <si>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</si>
  <si>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</si>
  <si>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</si>
  <si>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</si>
  <si>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</si>
  <si>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</si>
  <si>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</si>
  <si>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</si>
  <si>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</si>
  <si>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</si>
  <si>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</si>
  <si>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</si>
  <si>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</si>
  <si>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</si>
  <si>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</si>
  <si>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</si>
  <si>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</si>
  <si>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</si>
  <si>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</si>
  <si>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</si>
  <si>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</si>
  <si>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</si>
  <si>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</si>
  <si>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</si>
  <si>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</si>
  <si>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</si>
  <si>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</si>
  <si>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</si>
  <si>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</si>
  <si>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</si>
  <si>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</si>
  <si>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</si>
  <si>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</si>
  <si>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</si>
  <si>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</si>
  <si>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</si>
  <si>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</si>
  <si>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</si>
  <si>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</si>
  <si>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</si>
  <si>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</si>
  <si>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</si>
  <si>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</si>
  <si>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</si>
  <si>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</si>
  <si>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</si>
  <si>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</si>
  <si>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</si>
  <si>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</si>
  <si>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</si>
  <si>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</si>
  <si>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</si>
  <si>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</si>
  <si>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</si>
  <si>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</si>
  <si>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</si>
  <si>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</si>
  <si>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</si>
  <si>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</si>
  <si>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</si>
  <si>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</si>
  <si>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</si>
  <si>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</si>
  <si>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</si>
  <si>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</si>
  <si>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</si>
  <si>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</si>
  <si>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</si>
  <si>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</si>
  <si>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</si>
  <si>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</si>
  <si>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</si>
  <si>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</si>
  <si>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</si>
  <si>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</si>
  <si>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</si>
  <si>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</si>
  <si>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</si>
  <si>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</si>
  <si>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</si>
  <si>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</si>
  <si>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</si>
  <si>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</si>
  <si>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</si>
  <si>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</si>
  <si>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</si>
  <si>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</si>
  <si>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</si>
  <si>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</si>
  <si>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</si>
  <si>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</si>
  <si>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</si>
  <si>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</si>
  <si>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</si>
  <si>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</si>
  <si>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</si>
  <si>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</si>
  <si>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</si>
  <si>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</si>
  <si>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</si>
  <si>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</si>
  <si>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</si>
  <si>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</si>
  <si>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</si>
  <si>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</si>
  <si>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</si>
  <si>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</si>
  <si>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</si>
  <si>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</si>
  <si>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</si>
  <si>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</si>
  <si>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</si>
  <si>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</si>
  <si>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</si>
  <si>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</si>
  <si>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</si>
  <si>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</si>
  <si>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</si>
  <si>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</si>
  <si>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</si>
  <si>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</si>
  <si>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</si>
  <si>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</si>
  <si>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</si>
  <si>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</si>
  <si>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</si>
  <si>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</si>
  <si>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</si>
  <si>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</si>
  <si>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</si>
  <si>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</si>
  <si>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</si>
  <si>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</si>
  <si>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</si>
  <si>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</si>
  <si>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</si>
  <si>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</si>
  <si>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</si>
  <si>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</si>
  <si>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</si>
  <si>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</si>
  <si>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</si>
  <si>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</si>
  <si>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</si>
  <si>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</si>
  <si>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</si>
  <si>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</si>
  <si>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</si>
  <si>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</si>
  <si>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</si>
  <si>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</si>
  <si>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</si>
  <si>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</si>
  <si>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الصناعات الالكترونية </t>
  </si>
  <si>
    <t>المصرف المتحد للاستثمار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</si>
  <si>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</si>
  <si>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</si>
  <si>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</si>
  <si>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</si>
  <si>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الصناعات المعدنية والدراجات</t>
  </si>
  <si>
    <t>فندق أشور</t>
  </si>
  <si>
    <t>مجموع  قطاع الصناعة</t>
  </si>
  <si>
    <t>آسيا سيل للاتصالات</t>
  </si>
  <si>
    <t xml:space="preserve">  </t>
  </si>
  <si>
    <t xml:space="preserve">فندق بابل </t>
  </si>
  <si>
    <t>مصرف الشرق الأوسط</t>
  </si>
  <si>
    <t>مصرف الاقتصاد</t>
  </si>
  <si>
    <t xml:space="preserve">مصرف اشور الدولي </t>
  </si>
  <si>
    <t>فندق السدير</t>
  </si>
  <si>
    <t xml:space="preserve">الهلال الصناعية </t>
  </si>
  <si>
    <t xml:space="preserve">الامين للاستثمارات العقارية </t>
  </si>
  <si>
    <t xml:space="preserve">العراقية لانتاج البذور </t>
  </si>
  <si>
    <t>الوطنية للاستثمارات السياحية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</si>
  <si>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</si>
  <si>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</si>
  <si>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</si>
  <si>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>مصرف عبر العراق للاستثمار</t>
  </si>
  <si>
    <t xml:space="preserve">مصرف الاتحاد العراقي </t>
  </si>
  <si>
    <t xml:space="preserve">مصرف الانصاري </t>
  </si>
  <si>
    <t xml:space="preserve">الشرق الاوسط للاسماك </t>
  </si>
  <si>
    <t xml:space="preserve">البادية للنقل العام </t>
  </si>
  <si>
    <t>مصرف الدولي الاسلامي</t>
  </si>
  <si>
    <t xml:space="preserve">دار السلام للتأمين </t>
  </si>
  <si>
    <t>قطاع الخدمات المالية</t>
  </si>
  <si>
    <t>مجموع قطاع الخدمات المالية</t>
  </si>
  <si>
    <t xml:space="preserve">الخازر لانتاج المواد الانشائية </t>
  </si>
  <si>
    <t xml:space="preserve">النخبة للمقاولات العامة </t>
  </si>
  <si>
    <t xml:space="preserve">العراقية لانتاج وتسويق اللحوم </t>
  </si>
  <si>
    <t>المدينة السياحية لسد الموصل</t>
  </si>
  <si>
    <t>رحاب كربلاء للمقاولات</t>
  </si>
  <si>
    <t xml:space="preserve">الخليج للتأمين </t>
  </si>
  <si>
    <t xml:space="preserve">     2025/11/6- 2025/11/2 تقرير التداول الأسبوعي </t>
  </si>
  <si>
    <t>Weekly Trading Report 2/11/2025 - 6/11/2025</t>
  </si>
  <si>
    <t xml:space="preserve">     2025/11/6 - 2025/11/2 ISX-OTC تقرير التداول الأسبوعي /المنصة     </t>
  </si>
  <si>
    <t xml:space="preserve">Over The Counter Platform (OTC) Weekly Trading Report 2/11/2025 - 6/11/2025 </t>
  </si>
  <si>
    <t xml:space="preserve"> أسعار الاغلاق لاسهم الشركات المساهمة المدرجة للفترة 2025/11/2 - 2025/11/6</t>
  </si>
  <si>
    <t>Closing prices for the  listed companies from 2/11/2025 - 6/11/2025</t>
  </si>
  <si>
    <t xml:space="preserve">      2025/11/6- 2025/11/2 تقرير التداول الأسبوعي / المنصة النظامية</t>
  </si>
  <si>
    <t xml:space="preserve">   Weekly Trading Report / Regular 2/11/2025 - 6/11/2025 </t>
  </si>
  <si>
    <t>2025/11/6- 2025/11/2 تقرير التداول الأسبوعي / المنصة الثانية</t>
  </si>
  <si>
    <t xml:space="preserve">Second Platform Weekly Trading Report 2/11/2025 - 6/11/2025 </t>
  </si>
  <si>
    <t>2025/11/6 - 2025/11/2 تقرير التداول الأسبوعي /المنصة الثالثة</t>
  </si>
  <si>
    <t xml:space="preserve">Undisclosed Platform Weekly Trading Report 2/11/2025 - 6/11/2025            </t>
  </si>
  <si>
    <t>بغداد لمواد التغليف</t>
  </si>
  <si>
    <t>الربيع للوساطة</t>
  </si>
  <si>
    <t>FRSE</t>
  </si>
  <si>
    <t>مصرف السنام الإسلامي</t>
  </si>
  <si>
    <t>BSAN</t>
  </si>
  <si>
    <t>مصرف نور العراق الاسلامي</t>
  </si>
  <si>
    <t>Non-Iraqi Weekly Trading Report (Sell)  2/11/2025- 6/11/2025</t>
  </si>
  <si>
    <t xml:space="preserve">الاسهم المتداولة  </t>
  </si>
  <si>
    <t>Company Names</t>
  </si>
  <si>
    <t>مصرف الشرق الاوسط للاستثمار</t>
  </si>
  <si>
    <t xml:space="preserve">مصرف الاستثمار العراقي </t>
  </si>
  <si>
    <t xml:space="preserve">المصرف الاهلي العراقي </t>
  </si>
  <si>
    <t xml:space="preserve">National Bank Of Iraq </t>
  </si>
  <si>
    <t xml:space="preserve">مصرف الأئتمان العراقي </t>
  </si>
  <si>
    <t xml:space="preserve">مصرف الاقتصاد </t>
  </si>
  <si>
    <t xml:space="preserve">Economy Bank For Investment   </t>
  </si>
  <si>
    <t xml:space="preserve">مصرف الخليج التجاري </t>
  </si>
  <si>
    <t>Al-Mansour Bank</t>
  </si>
  <si>
    <t>Total Bank sector</t>
  </si>
  <si>
    <t>Total Service sector</t>
  </si>
  <si>
    <t xml:space="preserve">قطاع الصناعة </t>
  </si>
  <si>
    <t>الصناعات الخفيفة</t>
  </si>
  <si>
    <t>الفلوجة لانتاج المواد الانشائية</t>
  </si>
  <si>
    <t>الخازر لانتاج المواد الانشائية</t>
  </si>
  <si>
    <t>Al -Khazer for Construction Materials</t>
  </si>
  <si>
    <t>Metallic Industries and Bicycles Industries</t>
  </si>
  <si>
    <t xml:space="preserve">انتاج الالبسة الجاهزة </t>
  </si>
  <si>
    <t>العراقية لصناعات الكارتون</t>
  </si>
  <si>
    <t>Iraqi Cartoon Manufacturies</t>
  </si>
  <si>
    <t xml:space="preserve">مجموع قطاع الصناعة </t>
  </si>
  <si>
    <t>Total Industry sector</t>
  </si>
  <si>
    <t xml:space="preserve">مصرف الوركاء للاستثمار و التمويل </t>
  </si>
  <si>
    <t>Warka Bank for inv.&amp;Finance</t>
  </si>
  <si>
    <t>المجموع الكلي</t>
  </si>
  <si>
    <t>Grand Total</t>
  </si>
  <si>
    <t>Non-Iraqi Weekly Trading Report (Buy) 2/11/2025 - 6/11/2025</t>
  </si>
  <si>
    <t xml:space="preserve">الخياطة الحديثة </t>
  </si>
  <si>
    <t>التقرير الاسبوعي لتداول الاسهم المشتراة لغير العراقيين في السوق العراق للاوراق المالية 2025/11/2 - 2025/11/6</t>
  </si>
  <si>
    <t>التقرير الاسبوعي لتداول الاسهم المباعة من غير العراقيين في السوق العراق للاوراق المالية 2025/11/2 - 2025/11/6</t>
  </si>
  <si>
    <t xml:space="preserve">التقرير الاسبوعي لتداول الاسهم المباعة من غير العراقيين في منصة ISX-OTC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</si>
</sst>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  <numFmt numFmtId="168" formatCode="_-* #,##0_-;_-* #,##0\-;_-* &quot;-&quot;??_-;_-@_-"/>
  </numFmts>
  <fonts count="93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b/>
      <sz val="13"/>
      <color theme="3" tint="-0.249977111117893"/>
      <name val="Calibri"/>
      <family val="2"/>
      <scheme val="minor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b/>
      <sz val="12"/>
      <color indexed="56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671">
    <xf numFmtId="0" fontId="0" fillId="0" borderId="0"/>
    <xf numFmtId="0" fontId="34" fillId="25" borderId="0" applyNumberFormat="0" applyBorder="0" applyAlignment="0" applyProtection="0"/>
    <xf numFmtId="0" fontId="35" fillId="25" borderId="0" applyNumberFormat="0" applyBorder="0" applyAlignment="0" applyProtection="0"/>
    <xf numFmtId="0" fontId="16" fillId="2" borderId="0" applyNumberFormat="0" applyBorder="0" applyAlignment="0" applyProtection="0"/>
    <xf numFmtId="0" fontId="35" fillId="25" borderId="0" applyNumberFormat="0" applyBorder="0" applyAlignment="0" applyProtection="0"/>
    <xf numFmtId="0" fontId="34" fillId="26" borderId="0" applyNumberFormat="0" applyBorder="0" applyAlignment="0" applyProtection="0"/>
    <xf numFmtId="0" fontId="35" fillId="26" borderId="0" applyNumberFormat="0" applyBorder="0" applyAlignment="0" applyProtection="0"/>
    <xf numFmtId="0" fontId="16" fillId="3" borderId="0" applyNumberFormat="0" applyBorder="0" applyAlignment="0" applyProtection="0"/>
    <xf numFmtId="0" fontId="35" fillId="26" borderId="0" applyNumberFormat="0" applyBorder="0" applyAlignment="0" applyProtection="0"/>
    <xf numFmtId="0" fontId="34" fillId="27" borderId="0" applyNumberFormat="0" applyBorder="0" applyAlignment="0" applyProtection="0"/>
    <xf numFmtId="0" fontId="35" fillId="27" borderId="0" applyNumberFormat="0" applyBorder="0" applyAlignment="0" applyProtection="0"/>
    <xf numFmtId="0" fontId="16" fillId="4" borderId="0" applyNumberFormat="0" applyBorder="0" applyAlignment="0" applyProtection="0"/>
    <xf numFmtId="0" fontId="35" fillId="27" borderId="0" applyNumberFormat="0" applyBorder="0" applyAlignment="0" applyProtection="0"/>
    <xf numFmtId="0" fontId="34" fillId="28" borderId="0" applyNumberFormat="0" applyBorder="0" applyAlignment="0" applyProtection="0"/>
    <xf numFmtId="0" fontId="35" fillId="28" borderId="0" applyNumberFormat="0" applyBorder="0" applyAlignment="0" applyProtection="0"/>
    <xf numFmtId="0" fontId="16" fillId="5" borderId="0" applyNumberFormat="0" applyBorder="0" applyAlignment="0" applyProtection="0"/>
    <xf numFmtId="0" fontId="35" fillId="28" borderId="0" applyNumberFormat="0" applyBorder="0" applyAlignment="0" applyProtection="0"/>
    <xf numFmtId="0" fontId="34" fillId="29" borderId="0" applyNumberFormat="0" applyBorder="0" applyAlignment="0" applyProtection="0"/>
    <xf numFmtId="0" fontId="35" fillId="29" borderId="0" applyNumberFormat="0" applyBorder="0" applyAlignment="0" applyProtection="0"/>
    <xf numFmtId="0" fontId="16" fillId="6" borderId="0" applyNumberFormat="0" applyBorder="0" applyAlignment="0" applyProtection="0"/>
    <xf numFmtId="0" fontId="35" fillId="29" borderId="0" applyNumberFormat="0" applyBorder="0" applyAlignment="0" applyProtection="0"/>
    <xf numFmtId="0" fontId="34" fillId="30" borderId="0" applyNumberFormat="0" applyBorder="0" applyAlignment="0" applyProtection="0"/>
    <xf numFmtId="0" fontId="35" fillId="30" borderId="0" applyNumberFormat="0" applyBorder="0" applyAlignment="0" applyProtection="0"/>
    <xf numFmtId="0" fontId="16" fillId="7" borderId="0" applyNumberFormat="0" applyBorder="0" applyAlignment="0" applyProtection="0"/>
    <xf numFmtId="0" fontId="35" fillId="30" borderId="0" applyNumberFormat="0" applyBorder="0" applyAlignment="0" applyProtection="0"/>
    <xf numFmtId="0" fontId="34" fillId="31" borderId="0" applyNumberFormat="0" applyBorder="0" applyAlignment="0" applyProtection="0"/>
    <xf numFmtId="0" fontId="35" fillId="31" borderId="0" applyNumberFormat="0" applyBorder="0" applyAlignment="0" applyProtection="0"/>
    <xf numFmtId="0" fontId="16" fillId="8" borderId="0" applyNumberFormat="0" applyBorder="0" applyAlignment="0" applyProtection="0"/>
    <xf numFmtId="0" fontId="35" fillId="31" borderId="0" applyNumberFormat="0" applyBorder="0" applyAlignment="0" applyProtection="0"/>
    <xf numFmtId="0" fontId="34" fillId="32" borderId="0" applyNumberFormat="0" applyBorder="0" applyAlignment="0" applyProtection="0"/>
    <xf numFmtId="0" fontId="35" fillId="32" borderId="0" applyNumberFormat="0" applyBorder="0" applyAlignment="0" applyProtection="0"/>
    <xf numFmtId="0" fontId="16" fillId="9" borderId="0" applyNumberFormat="0" applyBorder="0" applyAlignment="0" applyProtection="0"/>
    <xf numFmtId="0" fontId="35" fillId="32" borderId="0" applyNumberFormat="0" applyBorder="0" applyAlignment="0" applyProtection="0"/>
    <xf numFmtId="0" fontId="34" fillId="33" borderId="0" applyNumberFormat="0" applyBorder="0" applyAlignment="0" applyProtection="0"/>
    <xf numFmtId="0" fontId="35" fillId="33" borderId="0" applyNumberFormat="0" applyBorder="0" applyAlignment="0" applyProtection="0"/>
    <xf numFmtId="0" fontId="16" fillId="10" borderId="0" applyNumberFormat="0" applyBorder="0" applyAlignment="0" applyProtection="0"/>
    <xf numFmtId="0" fontId="35" fillId="33" borderId="0" applyNumberFormat="0" applyBorder="0" applyAlignment="0" applyProtection="0"/>
    <xf numFmtId="0" fontId="34" fillId="34" borderId="0" applyNumberFormat="0" applyBorder="0" applyAlignment="0" applyProtection="0"/>
    <xf numFmtId="0" fontId="35" fillId="34" borderId="0" applyNumberFormat="0" applyBorder="0" applyAlignment="0" applyProtection="0"/>
    <xf numFmtId="0" fontId="16" fillId="5" borderId="0" applyNumberFormat="0" applyBorder="0" applyAlignment="0" applyProtection="0"/>
    <xf numFmtId="0" fontId="35" fillId="34" borderId="0" applyNumberFormat="0" applyBorder="0" applyAlignment="0" applyProtection="0"/>
    <xf numFmtId="0" fontId="34" fillId="35" borderId="0" applyNumberFormat="0" applyBorder="0" applyAlignment="0" applyProtection="0"/>
    <xf numFmtId="0" fontId="35" fillId="35" borderId="0" applyNumberFormat="0" applyBorder="0" applyAlignment="0" applyProtection="0"/>
    <xf numFmtId="0" fontId="16" fillId="8" borderId="0" applyNumberFormat="0" applyBorder="0" applyAlignment="0" applyProtection="0"/>
    <xf numFmtId="0" fontId="35" fillId="35" borderId="0" applyNumberFormat="0" applyBorder="0" applyAlignment="0" applyProtection="0"/>
    <xf numFmtId="0" fontId="34" fillId="36" borderId="0" applyNumberFormat="0" applyBorder="0" applyAlignment="0" applyProtection="0"/>
    <xf numFmtId="0" fontId="35" fillId="36" borderId="0" applyNumberFormat="0" applyBorder="0" applyAlignment="0" applyProtection="0"/>
    <xf numFmtId="0" fontId="16" fillId="11" borderId="0" applyNumberFormat="0" applyBorder="0" applyAlignment="0" applyProtection="0"/>
    <xf numFmtId="0" fontId="35" fillId="36" borderId="0" applyNumberFormat="0" applyBorder="0" applyAlignment="0" applyProtection="0"/>
    <xf numFmtId="0" fontId="36" fillId="37" borderId="0" applyNumberFormat="0" applyBorder="0" applyAlignment="0" applyProtection="0"/>
    <xf numFmtId="0" fontId="37" fillId="37" borderId="0" applyNumberFormat="0" applyBorder="0" applyAlignment="0" applyProtection="0"/>
    <xf numFmtId="0" fontId="18" fillId="12" borderId="0" applyNumberFormat="0" applyBorder="0" applyAlignment="0" applyProtection="0"/>
    <xf numFmtId="0" fontId="37" fillId="37" borderId="0" applyNumberFormat="0" applyBorder="0" applyAlignment="0" applyProtection="0"/>
    <xf numFmtId="0" fontId="36" fillId="38" borderId="0" applyNumberFormat="0" applyBorder="0" applyAlignment="0" applyProtection="0"/>
    <xf numFmtId="0" fontId="37" fillId="38" borderId="0" applyNumberFormat="0" applyBorder="0" applyAlignment="0" applyProtection="0"/>
    <xf numFmtId="0" fontId="18" fillId="9" borderId="0" applyNumberFormat="0" applyBorder="0" applyAlignment="0" applyProtection="0"/>
    <xf numFmtId="0" fontId="37" fillId="38" borderId="0" applyNumberFormat="0" applyBorder="0" applyAlignment="0" applyProtection="0"/>
    <xf numFmtId="0" fontId="36" fillId="39" borderId="0" applyNumberFormat="0" applyBorder="0" applyAlignment="0" applyProtection="0"/>
    <xf numFmtId="0" fontId="37" fillId="39" borderId="0" applyNumberFormat="0" applyBorder="0" applyAlignment="0" applyProtection="0"/>
    <xf numFmtId="0" fontId="18" fillId="10" borderId="0" applyNumberFormat="0" applyBorder="0" applyAlignment="0" applyProtection="0"/>
    <xf numFmtId="0" fontId="37" fillId="39" borderId="0" applyNumberFormat="0" applyBorder="0" applyAlignment="0" applyProtection="0"/>
    <xf numFmtId="0" fontId="36" fillId="40" borderId="0" applyNumberFormat="0" applyBorder="0" applyAlignment="0" applyProtection="0"/>
    <xf numFmtId="0" fontId="37" fillId="40" borderId="0" applyNumberFormat="0" applyBorder="0" applyAlignment="0" applyProtection="0"/>
    <xf numFmtId="0" fontId="18" fillId="13" borderId="0" applyNumberFormat="0" applyBorder="0" applyAlignment="0" applyProtection="0"/>
    <xf numFmtId="0" fontId="37" fillId="40" borderId="0" applyNumberFormat="0" applyBorder="0" applyAlignment="0" applyProtection="0"/>
    <xf numFmtId="0" fontId="36" fillId="41" borderId="0" applyNumberFormat="0" applyBorder="0" applyAlignment="0" applyProtection="0"/>
    <xf numFmtId="0" fontId="37" fillId="41" borderId="0" applyNumberFormat="0" applyBorder="0" applyAlignment="0" applyProtection="0"/>
    <xf numFmtId="0" fontId="18" fillId="14" borderId="0" applyNumberFormat="0" applyBorder="0" applyAlignment="0" applyProtection="0"/>
    <xf numFmtId="0" fontId="37" fillId="41" borderId="0" applyNumberFormat="0" applyBorder="0" applyAlignment="0" applyProtection="0"/>
    <xf numFmtId="0" fontId="36" fillId="42" borderId="0" applyNumberFormat="0" applyBorder="0" applyAlignment="0" applyProtection="0"/>
    <xf numFmtId="0" fontId="37" fillId="42" borderId="0" applyNumberFormat="0" applyBorder="0" applyAlignment="0" applyProtection="0"/>
    <xf numFmtId="0" fontId="18" fillId="15" borderId="0" applyNumberFormat="0" applyBorder="0" applyAlignment="0" applyProtection="0"/>
    <xf numFmtId="0" fontId="37" fillId="42" borderId="0" applyNumberFormat="0" applyBorder="0" applyAlignment="0" applyProtection="0"/>
    <xf numFmtId="0" fontId="36" fillId="43" borderId="0" applyNumberFormat="0" applyBorder="0" applyAlignment="0" applyProtection="0"/>
    <xf numFmtId="0" fontId="37" fillId="43" borderId="0" applyNumberFormat="0" applyBorder="0" applyAlignment="0" applyProtection="0"/>
    <xf numFmtId="0" fontId="18" fillId="16" borderId="0" applyNumberFormat="0" applyBorder="0" applyAlignment="0" applyProtection="0"/>
    <xf numFmtId="0" fontId="37" fillId="43" borderId="0" applyNumberFormat="0" applyBorder="0" applyAlignment="0" applyProtection="0"/>
    <xf numFmtId="0" fontId="36" fillId="44" borderId="0" applyNumberFormat="0" applyBorder="0" applyAlignment="0" applyProtection="0"/>
    <xf numFmtId="0" fontId="37" fillId="44" borderId="0" applyNumberFormat="0" applyBorder="0" applyAlignment="0" applyProtection="0"/>
    <xf numFmtId="0" fontId="18" fillId="17" borderId="0" applyNumberFormat="0" applyBorder="0" applyAlignment="0" applyProtection="0"/>
    <xf numFmtId="0" fontId="37" fillId="44" borderId="0" applyNumberFormat="0" applyBorder="0" applyAlignment="0" applyProtection="0"/>
    <xf numFmtId="0" fontId="36" fillId="45" borderId="0" applyNumberFormat="0" applyBorder="0" applyAlignment="0" applyProtection="0"/>
    <xf numFmtId="0" fontId="37" fillId="45" borderId="0" applyNumberFormat="0" applyBorder="0" applyAlignment="0" applyProtection="0"/>
    <xf numFmtId="0" fontId="18" fillId="18" borderId="0" applyNumberFormat="0" applyBorder="0" applyAlignment="0" applyProtection="0"/>
    <xf numFmtId="0" fontId="37" fillId="45" borderId="0" applyNumberFormat="0" applyBorder="0" applyAlignment="0" applyProtection="0"/>
    <xf numFmtId="0" fontId="36" fillId="46" borderId="0" applyNumberFormat="0" applyBorder="0" applyAlignment="0" applyProtection="0"/>
    <xf numFmtId="0" fontId="37" fillId="46" borderId="0" applyNumberFormat="0" applyBorder="0" applyAlignment="0" applyProtection="0"/>
    <xf numFmtId="0" fontId="18" fillId="13" borderId="0" applyNumberFormat="0" applyBorder="0" applyAlignment="0" applyProtection="0"/>
    <xf numFmtId="0" fontId="37" fillId="46" borderId="0" applyNumberFormat="0" applyBorder="0" applyAlignment="0" applyProtection="0"/>
    <xf numFmtId="0" fontId="36" fillId="47" borderId="0" applyNumberFormat="0" applyBorder="0" applyAlignment="0" applyProtection="0"/>
    <xf numFmtId="0" fontId="37" fillId="47" borderId="0" applyNumberFormat="0" applyBorder="0" applyAlignment="0" applyProtection="0"/>
    <xf numFmtId="0" fontId="18" fillId="14" borderId="0" applyNumberFormat="0" applyBorder="0" applyAlignment="0" applyProtection="0"/>
    <xf numFmtId="0" fontId="37" fillId="47" borderId="0" applyNumberFormat="0" applyBorder="0" applyAlignment="0" applyProtection="0"/>
    <xf numFmtId="0" fontId="36" fillId="48" borderId="0" applyNumberFormat="0" applyBorder="0" applyAlignment="0" applyProtection="0"/>
    <xf numFmtId="0" fontId="37" fillId="48" borderId="0" applyNumberFormat="0" applyBorder="0" applyAlignment="0" applyProtection="0"/>
    <xf numFmtId="0" fontId="18" fillId="19" borderId="0" applyNumberFormat="0" applyBorder="0" applyAlignment="0" applyProtection="0"/>
    <xf numFmtId="0" fontId="37" fillId="48" borderId="0" applyNumberFormat="0" applyBorder="0" applyAlignment="0" applyProtection="0"/>
    <xf numFmtId="0" fontId="38" fillId="49" borderId="0" applyNumberFormat="0" applyBorder="0" applyAlignment="0" applyProtection="0"/>
    <xf numFmtId="0" fontId="39" fillId="49" borderId="0" applyNumberFormat="0" applyBorder="0" applyAlignment="0" applyProtection="0"/>
    <xf numFmtId="0" fontId="19" fillId="3" borderId="0" applyNumberFormat="0" applyBorder="0" applyAlignment="0" applyProtection="0"/>
    <xf numFmtId="0" fontId="39" fillId="49" borderId="0" applyNumberFormat="0" applyBorder="0" applyAlignment="0" applyProtection="0"/>
    <xf numFmtId="0" fontId="40" fillId="50" borderId="10" applyNumberFormat="0" applyAlignment="0" applyProtection="0"/>
    <xf numFmtId="0" fontId="41" fillId="50" borderId="10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41" fillId="50" borderId="10" applyNumberFormat="0" applyAlignment="0" applyProtection="0"/>
    <xf numFmtId="0" fontId="42" fillId="51" borderId="11" applyNumberFormat="0" applyAlignment="0" applyProtection="0"/>
    <xf numFmtId="0" fontId="43" fillId="51" borderId="11" applyNumberFormat="0" applyAlignment="0" applyProtection="0"/>
    <xf numFmtId="0" fontId="21" fillId="21" borderId="2" applyNumberFormat="0" applyAlignment="0" applyProtection="0"/>
    <xf numFmtId="0" fontId="43" fillId="51" borderId="11" applyNumberFormat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52" borderId="0" applyNumberFormat="0" applyBorder="0" applyAlignment="0" applyProtection="0"/>
    <xf numFmtId="0" fontId="47" fillId="52" borderId="0" applyNumberFormat="0" applyBorder="0" applyAlignment="0" applyProtection="0"/>
    <xf numFmtId="0" fontId="23" fillId="4" borderId="0" applyNumberFormat="0" applyBorder="0" applyAlignment="0" applyProtection="0"/>
    <xf numFmtId="0" fontId="47" fillId="52" borderId="0" applyNumberFormat="0" applyBorder="0" applyAlignment="0" applyProtection="0"/>
    <xf numFmtId="0" fontId="48" fillId="0" borderId="12" applyNumberFormat="0" applyFill="0" applyAlignment="0" applyProtection="0"/>
    <xf numFmtId="0" fontId="49" fillId="0" borderId="12" applyNumberFormat="0" applyFill="0" applyAlignment="0" applyProtection="0"/>
    <xf numFmtId="0" fontId="24" fillId="0" borderId="3" applyNumberFormat="0" applyFill="0" applyAlignment="0" applyProtection="0"/>
    <xf numFmtId="0" fontId="49" fillId="0" borderId="12" applyNumberFormat="0" applyFill="0" applyAlignment="0" applyProtection="0"/>
    <xf numFmtId="0" fontId="50" fillId="0" borderId="13" applyNumberFormat="0" applyFill="0" applyAlignment="0" applyProtection="0"/>
    <xf numFmtId="0" fontId="51" fillId="0" borderId="13" applyNumberFormat="0" applyFill="0" applyAlignment="0" applyProtection="0"/>
    <xf numFmtId="0" fontId="25" fillId="0" borderId="4" applyNumberFormat="0" applyFill="0" applyAlignment="0" applyProtection="0"/>
    <xf numFmtId="0" fontId="51" fillId="0" borderId="13" applyNumberFormat="0" applyFill="0" applyAlignment="0" applyProtection="0"/>
    <xf numFmtId="0" fontId="52" fillId="0" borderId="14" applyNumberFormat="0" applyFill="0" applyAlignment="0" applyProtection="0"/>
    <xf numFmtId="0" fontId="53" fillId="0" borderId="14" applyNumberFormat="0" applyFill="0" applyAlignment="0" applyProtection="0"/>
    <xf numFmtId="0" fontId="17" fillId="0" borderId="5" applyNumberFormat="0" applyFill="0" applyAlignment="0" applyProtection="0"/>
    <xf numFmtId="0" fontId="53" fillId="0" borderId="14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54" fillId="53" borderId="10" applyNumberFormat="0" applyAlignment="0" applyProtection="0"/>
    <xf numFmtId="0" fontId="55" fillId="53" borderId="10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55" fillId="53" borderId="10" applyNumberFormat="0" applyAlignment="0" applyProtection="0"/>
    <xf numFmtId="0" fontId="56" fillId="0" borderId="15" applyNumberFormat="0" applyFill="0" applyAlignment="0" applyProtection="0"/>
    <xf numFmtId="0" fontId="57" fillId="0" borderId="15" applyNumberFormat="0" applyFill="0" applyAlignment="0" applyProtection="0"/>
    <xf numFmtId="0" fontId="27" fillId="0" borderId="6" applyNumberFormat="0" applyFill="0" applyAlignment="0" applyProtection="0"/>
    <xf numFmtId="0" fontId="57" fillId="0" borderId="15" applyNumberFormat="0" applyFill="0" applyAlignment="0" applyProtection="0"/>
    <xf numFmtId="0" fontId="58" fillId="54" borderId="0" applyNumberFormat="0" applyBorder="0" applyAlignment="0" applyProtection="0"/>
    <xf numFmtId="0" fontId="59" fillId="54" borderId="0" applyNumberFormat="0" applyBorder="0" applyAlignment="0" applyProtection="0"/>
    <xf numFmtId="0" fontId="28" fillId="22" borderId="0" applyNumberFormat="0" applyBorder="0" applyAlignment="0" applyProtection="0"/>
    <xf numFmtId="0" fontId="59" fillId="54" borderId="0" applyNumberFormat="0" applyBorder="0" applyAlignment="0" applyProtection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55" borderId="16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33" fillId="55" borderId="16" applyNumberFormat="0" applyFont="0" applyAlignment="0" applyProtection="0"/>
    <xf numFmtId="0" fontId="34" fillId="55" borderId="16" applyNumberFormat="0" applyFont="0" applyAlignment="0" applyProtection="0"/>
    <xf numFmtId="0" fontId="61" fillId="50" borderId="17" applyNumberFormat="0" applyAlignment="0" applyProtection="0"/>
    <xf numFmtId="0" fontId="62" fillId="50" borderId="17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62" fillId="50" borderId="17" applyNumberFormat="0" applyAlignment="0" applyProtection="0"/>
    <xf numFmtId="0" fontId="6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18" applyNumberFormat="0" applyFill="0" applyAlignment="0" applyProtection="0"/>
    <xf numFmtId="0" fontId="66" fillId="0" borderId="18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66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6" fillId="7" borderId="29" applyNumberFormat="0" applyAlignment="0" applyProtection="0"/>
    <xf numFmtId="0" fontId="20" fillId="20" borderId="29" applyNumberForma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6" fillId="7" borderId="29" applyNumberFormat="0" applyAlignment="0" applyProtection="0"/>
    <xf numFmtId="0" fontId="20" fillId="20" borderId="29" applyNumberForma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</cellStyleXfs>
  <cellXfs count="206">
    <xf numFmtId="0" fontId="0" fillId="0" borderId="0" xfId="0"/>
    <xf numFmtId="0" fontId="15" fillId="0" borderId="0" xfId="0" applyFont="1"/>
    <xf numFmtId="0" fontId="70" fillId="0" borderId="0" xfId="0" applyFont="1"/>
    <xf numFmtId="3" fontId="15" fillId="0" borderId="0" xfId="0" applyNumberFormat="1" applyFont="1"/>
    <xf numFmtId="0" fontId="73" fillId="0" borderId="0" xfId="0" applyFont="1"/>
    <xf numFmtId="1" fontId="74" fillId="58" borderId="19" xfId="114" applyNumberFormat="1" applyFont="1" applyFill="1" applyBorder="1" applyAlignment="1">
      <alignment horizontal="left" vertical="center"/>
    </xf>
    <xf numFmtId="4" fontId="73" fillId="0" borderId="0" xfId="0" applyNumberFormat="1" applyFont="1"/>
    <xf numFmtId="1" fontId="73" fillId="0" borderId="0" xfId="0" applyNumberFormat="1" applyFont="1"/>
    <xf numFmtId="0" fontId="73" fillId="0" borderId="0" xfId="0" applyFont="1" applyAlignment="1">
      <alignment horizontal="right"/>
    </xf>
    <xf numFmtId="3" fontId="73" fillId="0" borderId="0" xfId="0" applyNumberFormat="1" applyFont="1" applyAlignment="1">
      <alignment horizontal="right"/>
    </xf>
    <xf numFmtId="0" fontId="75" fillId="0" borderId="0" xfId="0" applyFont="1"/>
    <xf numFmtId="0" fontId="73" fillId="58" borderId="0" xfId="0" applyFont="1" applyFill="1"/>
    <xf numFmtId="1" fontId="76" fillId="58" borderId="19" xfId="114" applyNumberFormat="1" applyFont="1" applyFill="1" applyBorder="1" applyAlignment="1">
      <alignment horizontal="left" vertical="center"/>
    </xf>
    <xf numFmtId="0" fontId="78" fillId="0" borderId="0" xfId="0" applyFont="1"/>
    <xf numFmtId="4" fontId="15" fillId="0" borderId="0" xfId="0" applyNumberFormat="1" applyFont="1"/>
    <xf numFmtId="0" fontId="75" fillId="58" borderId="0" xfId="0" applyFont="1" applyFill="1"/>
    <xf numFmtId="0" fontId="69" fillId="0" borderId="22" xfId="0" applyFont="1" applyBorder="1" applyAlignment="1">
      <alignment vertical="center"/>
    </xf>
    <xf numFmtId="0" fontId="69" fillId="0" borderId="23" xfId="0" applyFont="1" applyBorder="1" applyAlignment="1">
      <alignment vertical="center"/>
    </xf>
    <xf numFmtId="0" fontId="73" fillId="0" borderId="21" xfId="0" applyFont="1" applyBorder="1"/>
    <xf numFmtId="3" fontId="73" fillId="0" borderId="0" xfId="0" applyNumberFormat="1" applyFont="1"/>
    <xf numFmtId="0" fontId="81" fillId="0" borderId="0" xfId="0" applyFont="1"/>
    <xf numFmtId="0" fontId="72" fillId="0" borderId="26" xfId="0" applyFont="1" applyBorder="1" applyAlignment="1">
      <alignment vertical="center"/>
    </xf>
    <xf numFmtId="0" fontId="72" fillId="0" borderId="28" xfId="0" applyFont="1" applyBorder="1" applyAlignment="1">
      <alignment vertical="center"/>
    </xf>
    <xf numFmtId="0" fontId="82" fillId="0" borderId="28" xfId="0" applyFont="1" applyBorder="1" applyAlignment="1">
      <alignment vertical="center"/>
    </xf>
    <xf numFmtId="1" fontId="82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5" fillId="58" borderId="33" xfId="0" applyFont="1" applyFill="1" applyBorder="1"/>
    <xf numFmtId="0" fontId="72" fillId="0" borderId="34" xfId="0" applyFont="1" applyBorder="1" applyAlignment="1">
      <alignment horizontal="center" vertical="center"/>
    </xf>
    <xf numFmtId="0" fontId="72" fillId="0" borderId="25" xfId="0" applyFont="1" applyBorder="1" applyAlignment="1">
      <alignment horizontal="center" vertical="center"/>
    </xf>
    <xf numFmtId="0" fontId="80" fillId="0" borderId="34" xfId="0" applyFont="1" applyBorder="1" applyAlignment="1">
      <alignment horizontal="center" vertical="center"/>
    </xf>
    <xf numFmtId="0" fontId="73" fillId="0" borderId="33" xfId="0" applyFont="1" applyBorder="1"/>
    <xf numFmtId="0" fontId="74" fillId="56" borderId="19" xfId="0" applyFont="1" applyFill="1" applyBorder="1" applyAlignment="1">
      <alignment horizontal="center" vertical="center"/>
    </xf>
    <xf numFmtId="0" fontId="71" fillId="56" borderId="19" xfId="0" applyFont="1" applyFill="1" applyBorder="1" applyAlignment="1">
      <alignment horizontal="center" vertical="center" wrapText="1"/>
    </xf>
    <xf numFmtId="4" fontId="71" fillId="56" borderId="19" xfId="0" applyNumberFormat="1" applyFont="1" applyFill="1" applyBorder="1" applyAlignment="1">
      <alignment horizontal="center" vertical="center" wrapText="1"/>
    </xf>
    <xf numFmtId="1" fontId="71" fillId="56" borderId="19" xfId="0" applyNumberFormat="1" applyFont="1" applyFill="1" applyBorder="1" applyAlignment="1">
      <alignment horizontal="center" vertical="center" wrapText="1"/>
    </xf>
    <xf numFmtId="0" fontId="74" fillId="56" borderId="19" xfId="0" applyFont="1" applyFill="1" applyBorder="1" applyAlignment="1">
      <alignment horizontal="center" vertical="center" wrapText="1"/>
    </xf>
    <xf numFmtId="0" fontId="74" fillId="57" borderId="19" xfId="0" applyFont="1" applyFill="1" applyBorder="1" applyAlignment="1">
      <alignment horizontal="right" vertical="center" wrapText="1"/>
    </xf>
    <xf numFmtId="0" fontId="74" fillId="0" borderId="19" xfId="0" applyFont="1" applyBorder="1" applyAlignment="1">
      <alignment horizontal="right" vertical="center"/>
    </xf>
    <xf numFmtId="0" fontId="74" fillId="0" borderId="19" xfId="0" applyFont="1" applyBorder="1" applyAlignment="1">
      <alignment horizontal="left" vertical="center"/>
    </xf>
    <xf numFmtId="166" fontId="74" fillId="0" borderId="19" xfId="0" applyNumberFormat="1" applyFont="1" applyBorder="1" applyAlignment="1">
      <alignment horizontal="center" vertical="center"/>
    </xf>
    <xf numFmtId="166" fontId="77" fillId="0" borderId="19" xfId="0" applyNumberFormat="1" applyFont="1" applyBorder="1" applyAlignment="1">
      <alignment horizontal="center" vertical="center"/>
    </xf>
    <xf numFmtId="165" fontId="74" fillId="0" borderId="19" xfId="0" applyNumberFormat="1" applyFont="1" applyBorder="1" applyAlignment="1">
      <alignment horizontal="center" vertical="center"/>
    </xf>
    <xf numFmtId="4" fontId="74" fillId="0" borderId="19" xfId="0" applyNumberFormat="1" applyFont="1" applyBorder="1" applyAlignment="1">
      <alignment horizontal="center" vertical="center"/>
    </xf>
    <xf numFmtId="3" fontId="74" fillId="58" borderId="19" xfId="0" applyNumberFormat="1" applyFont="1" applyFill="1" applyBorder="1" applyAlignment="1">
      <alignment horizontal="center" vertical="center"/>
    </xf>
    <xf numFmtId="0" fontId="74" fillId="0" borderId="19" xfId="0" applyFont="1" applyBorder="1" applyAlignment="1">
      <alignment horizontal="center" vertical="center"/>
    </xf>
    <xf numFmtId="0" fontId="74" fillId="58" borderId="19" xfId="0" applyFont="1" applyFill="1" applyBorder="1" applyAlignment="1">
      <alignment horizontal="left" vertical="center"/>
    </xf>
    <xf numFmtId="166" fontId="79" fillId="58" borderId="19" xfId="362" applyNumberFormat="1" applyFont="1" applyFill="1" applyBorder="1" applyAlignment="1">
      <alignment horizontal="center" vertical="center"/>
    </xf>
    <xf numFmtId="0" fontId="74" fillId="59" borderId="19" xfId="0" applyFont="1" applyFill="1" applyBorder="1" applyAlignment="1">
      <alignment vertical="center"/>
    </xf>
    <xf numFmtId="1" fontId="74" fillId="59" borderId="19" xfId="0" applyNumberFormat="1" applyFont="1" applyFill="1" applyBorder="1" applyAlignment="1">
      <alignment horizontal="center" vertical="center"/>
    </xf>
    <xf numFmtId="3" fontId="74" fillId="59" borderId="19" xfId="0" applyNumberFormat="1" applyFont="1" applyFill="1" applyBorder="1" applyAlignment="1">
      <alignment horizontal="center" vertical="center"/>
    </xf>
    <xf numFmtId="0" fontId="69" fillId="0" borderId="27" xfId="0" applyFont="1" applyBorder="1" applyAlignment="1">
      <alignment vertical="center"/>
    </xf>
    <xf numFmtId="0" fontId="69" fillId="0" borderId="26" xfId="0" applyFont="1" applyBorder="1" applyAlignment="1">
      <alignment vertical="center"/>
    </xf>
    <xf numFmtId="0" fontId="73" fillId="0" borderId="36" xfId="0" applyFont="1" applyBorder="1"/>
    <xf numFmtId="0" fontId="74" fillId="57" borderId="19" xfId="0" applyFont="1" applyFill="1" applyBorder="1" applyAlignment="1">
      <alignment vertical="center" wrapText="1"/>
    </xf>
    <xf numFmtId="166" fontId="79" fillId="58" borderId="19" xfId="0" applyNumberFormat="1" applyFont="1" applyFill="1" applyBorder="1" applyAlignment="1">
      <alignment horizontal="center" vertical="center"/>
    </xf>
    <xf numFmtId="0" fontId="74" fillId="59" borderId="19" xfId="0" applyFont="1" applyFill="1" applyBorder="1" applyAlignment="1">
      <alignment horizontal="left" vertical="center"/>
    </xf>
    <xf numFmtId="0" fontId="74" fillId="58" borderId="19" xfId="160" applyFont="1" applyFill="1" applyBorder="1" applyAlignment="1">
      <alignment vertical="center"/>
    </xf>
    <xf numFmtId="0" fontId="79" fillId="58" borderId="19" xfId="0" applyFont="1" applyFill="1" applyBorder="1" applyAlignment="1">
      <alignment vertical="center"/>
    </xf>
    <xf numFmtId="0" fontId="74" fillId="59" borderId="19" xfId="0" applyFont="1" applyFill="1" applyBorder="1" applyAlignment="1">
      <alignment horizontal="center" vertical="center"/>
    </xf>
    <xf numFmtId="0" fontId="74" fillId="56" borderId="19" xfId="0" applyFont="1" applyFill="1" applyBorder="1" applyAlignment="1">
      <alignment horizontal="left" vertical="center" wrapText="1"/>
    </xf>
    <xf numFmtId="0" fontId="74" fillId="24" borderId="19" xfId="175" applyFont="1" applyFill="1" applyBorder="1" applyAlignment="1">
      <alignment horizontal="center" vertical="center"/>
    </xf>
    <xf numFmtId="0" fontId="74" fillId="24" borderId="19" xfId="175" applyFont="1" applyFill="1" applyBorder="1" applyAlignment="1">
      <alignment horizontal="center" vertical="center" wrapText="1"/>
    </xf>
    <xf numFmtId="3" fontId="74" fillId="24" borderId="19" xfId="175" applyNumberFormat="1" applyFont="1" applyFill="1" applyBorder="1" applyAlignment="1">
      <alignment horizontal="center" vertical="center" wrapText="1"/>
    </xf>
    <xf numFmtId="0" fontId="76" fillId="60" borderId="19" xfId="160" applyFont="1" applyFill="1" applyBorder="1" applyAlignment="1">
      <alignment vertical="center"/>
    </xf>
    <xf numFmtId="0" fontId="76" fillId="58" borderId="19" xfId="160" applyFont="1" applyFill="1" applyBorder="1" applyAlignment="1">
      <alignment vertical="center"/>
    </xf>
    <xf numFmtId="0" fontId="74" fillId="57" borderId="37" xfId="0" applyFont="1" applyFill="1" applyBorder="1" applyAlignment="1">
      <alignment horizontal="left" vertical="center" wrapText="1"/>
    </xf>
    <xf numFmtId="0" fontId="77" fillId="57" borderId="38" xfId="0" applyFont="1" applyFill="1" applyBorder="1" applyAlignment="1">
      <alignment horizontal="left" vertical="center" wrapText="1"/>
    </xf>
    <xf numFmtId="0" fontId="74" fillId="57" borderId="38" xfId="0" applyFont="1" applyFill="1" applyBorder="1" applyAlignment="1">
      <alignment horizontal="left" vertical="center" wrapText="1"/>
    </xf>
    <xf numFmtId="4" fontId="74" fillId="57" borderId="38" xfId="0" applyNumberFormat="1" applyFont="1" applyFill="1" applyBorder="1" applyAlignment="1">
      <alignment horizontal="left" vertical="center" wrapText="1"/>
    </xf>
    <xf numFmtId="3" fontId="74" fillId="57" borderId="38" xfId="0" applyNumberFormat="1" applyFont="1" applyFill="1" applyBorder="1" applyAlignment="1">
      <alignment horizontal="left" vertical="center" wrapText="1"/>
    </xf>
    <xf numFmtId="0" fontId="74" fillId="59" borderId="37" xfId="0" applyFont="1" applyFill="1" applyBorder="1" applyAlignment="1">
      <alignment vertical="center"/>
    </xf>
    <xf numFmtId="0" fontId="77" fillId="59" borderId="38" xfId="0" applyFont="1" applyFill="1" applyBorder="1" applyAlignment="1">
      <alignment vertical="center"/>
    </xf>
    <xf numFmtId="0" fontId="74" fillId="59" borderId="38" xfId="0" applyFont="1" applyFill="1" applyBorder="1" applyAlignment="1">
      <alignment vertical="center"/>
    </xf>
    <xf numFmtId="0" fontId="74" fillId="59" borderId="20" xfId="0" applyFont="1" applyFill="1" applyBorder="1" applyAlignment="1">
      <alignment vertical="center"/>
    </xf>
    <xf numFmtId="0" fontId="76" fillId="57" borderId="19" xfId="0" applyFont="1" applyFill="1" applyBorder="1" applyAlignment="1">
      <alignment horizontal="right" vertical="center" wrapText="1"/>
    </xf>
    <xf numFmtId="166" fontId="76" fillId="0" borderId="19" xfId="0" applyNumberFormat="1" applyFont="1" applyBorder="1" applyAlignment="1">
      <alignment horizontal="center" vertical="center"/>
    </xf>
    <xf numFmtId="4" fontId="76" fillId="0" borderId="19" xfId="0" applyNumberFormat="1" applyFont="1" applyBorder="1" applyAlignment="1">
      <alignment horizontal="center" vertical="center"/>
    </xf>
    <xf numFmtId="3" fontId="76" fillId="58" borderId="19" xfId="0" applyNumberFormat="1" applyFont="1" applyFill="1" applyBorder="1" applyAlignment="1">
      <alignment horizontal="center" vertical="center"/>
    </xf>
    <xf numFmtId="0" fontId="76" fillId="0" borderId="19" xfId="0" applyFont="1" applyBorder="1" applyAlignment="1">
      <alignment horizontal="center" vertical="center"/>
    </xf>
    <xf numFmtId="0" fontId="76" fillId="59" borderId="19" xfId="0" applyFont="1" applyFill="1" applyBorder="1" applyAlignment="1">
      <alignment vertical="center"/>
    </xf>
    <xf numFmtId="1" fontId="76" fillId="59" borderId="19" xfId="0" applyNumberFormat="1" applyFont="1" applyFill="1" applyBorder="1" applyAlignment="1">
      <alignment horizontal="center" vertical="center"/>
    </xf>
    <xf numFmtId="3" fontId="76" fillId="59" borderId="19" xfId="0" applyNumberFormat="1" applyFont="1" applyFill="1" applyBorder="1" applyAlignment="1">
      <alignment horizontal="center" vertical="center"/>
    </xf>
    <xf numFmtId="1" fontId="82" fillId="59" borderId="19" xfId="0" applyNumberFormat="1" applyFont="1" applyFill="1" applyBorder="1" applyAlignment="1">
      <alignment horizontal="center" vertical="center"/>
    </xf>
    <xf numFmtId="3" fontId="82" fillId="59" borderId="19" xfId="0" applyNumberFormat="1" applyFont="1" applyFill="1" applyBorder="1" applyAlignment="1">
      <alignment horizontal="center" vertical="center"/>
    </xf>
    <xf numFmtId="0" fontId="82" fillId="59" borderId="19" xfId="0" applyFont="1" applyFill="1" applyBorder="1" applyAlignment="1">
      <alignment horizontal="left" vertical="center"/>
    </xf>
    <xf numFmtId="0" fontId="76" fillId="57" borderId="19" xfId="0" applyFont="1" applyFill="1" applyBorder="1" applyAlignment="1">
      <alignment vertical="center" wrapText="1"/>
    </xf>
    <xf numFmtId="0" fontId="76" fillId="56" borderId="19" xfId="0" applyFont="1" applyFill="1" applyBorder="1" applyAlignment="1">
      <alignment horizontal="left" vertical="center" wrapText="1"/>
    </xf>
    <xf numFmtId="0" fontId="76" fillId="59" borderId="37" xfId="0" applyFont="1" applyFill="1" applyBorder="1" applyAlignment="1">
      <alignment vertical="center"/>
    </xf>
    <xf numFmtId="0" fontId="76" fillId="59" borderId="38" xfId="0" applyFont="1" applyFill="1" applyBorder="1" applyAlignment="1">
      <alignment vertical="center"/>
    </xf>
    <xf numFmtId="4" fontId="76" fillId="59" borderId="20" xfId="0" applyNumberFormat="1" applyFont="1" applyFill="1" applyBorder="1" applyAlignment="1">
      <alignment vertical="center"/>
    </xf>
    <xf numFmtId="0" fontId="82" fillId="57" borderId="37" xfId="0" applyFont="1" applyFill="1" applyBorder="1" applyAlignment="1">
      <alignment horizontal="left" vertical="center" wrapText="1"/>
    </xf>
    <xf numFmtId="0" fontId="84" fillId="57" borderId="38" xfId="0" applyFont="1" applyFill="1" applyBorder="1" applyAlignment="1">
      <alignment horizontal="left" vertical="center" wrapText="1"/>
    </xf>
    <xf numFmtId="0" fontId="82" fillId="57" borderId="38" xfId="0" applyFont="1" applyFill="1" applyBorder="1" applyAlignment="1">
      <alignment horizontal="left" vertical="center" wrapText="1"/>
    </xf>
    <xf numFmtId="4" fontId="82" fillId="57" borderId="38" xfId="0" applyNumberFormat="1" applyFont="1" applyFill="1" applyBorder="1" applyAlignment="1">
      <alignment horizontal="left" vertical="center" wrapText="1"/>
    </xf>
    <xf numFmtId="3" fontId="82" fillId="57" borderId="38" xfId="0" applyNumberFormat="1" applyFont="1" applyFill="1" applyBorder="1" applyAlignment="1">
      <alignment horizontal="left" vertical="center" wrapText="1"/>
    </xf>
    <xf numFmtId="0" fontId="82" fillId="58" borderId="19" xfId="160" applyFont="1" applyFill="1" applyBorder="1" applyAlignment="1">
      <alignment vertical="center"/>
    </xf>
    <xf numFmtId="0" fontId="82" fillId="0" borderId="19" xfId="0" applyFont="1" applyBorder="1" applyAlignment="1">
      <alignment vertical="center"/>
    </xf>
    <xf numFmtId="166" fontId="82" fillId="0" borderId="19" xfId="0" applyNumberFormat="1" applyFont="1" applyBorder="1" applyAlignment="1">
      <alignment horizontal="center" vertical="center"/>
    </xf>
    <xf numFmtId="4" fontId="82" fillId="0" borderId="19" xfId="0" applyNumberFormat="1" applyFont="1" applyBorder="1" applyAlignment="1">
      <alignment horizontal="center" vertical="center"/>
    </xf>
    <xf numFmtId="0" fontId="82" fillId="58" borderId="19" xfId="0" applyFont="1" applyFill="1" applyBorder="1" applyAlignment="1">
      <alignment horizontal="center" vertical="center"/>
    </xf>
    <xf numFmtId="3" fontId="82" fillId="58" borderId="19" xfId="0" applyNumberFormat="1" applyFont="1" applyFill="1" applyBorder="1" applyAlignment="1">
      <alignment horizontal="center" vertical="center"/>
    </xf>
    <xf numFmtId="0" fontId="82" fillId="0" borderId="19" xfId="0" applyFont="1" applyBorder="1" applyAlignment="1">
      <alignment horizontal="center" vertical="center"/>
    </xf>
    <xf numFmtId="0" fontId="82" fillId="59" borderId="19" xfId="0" applyFont="1" applyFill="1" applyBorder="1" applyAlignment="1">
      <alignment vertical="center"/>
    </xf>
    <xf numFmtId="0" fontId="82" fillId="57" borderId="19" xfId="0" applyFont="1" applyFill="1" applyBorder="1" applyAlignment="1">
      <alignment vertical="center" wrapText="1"/>
    </xf>
    <xf numFmtId="0" fontId="82" fillId="56" borderId="19" xfId="0" applyFont="1" applyFill="1" applyBorder="1" applyAlignment="1">
      <alignment horizontal="left" vertical="center" wrapText="1"/>
    </xf>
    <xf numFmtId="0" fontId="82" fillId="59" borderId="37" xfId="0" applyFont="1" applyFill="1" applyBorder="1" applyAlignment="1">
      <alignment vertical="center"/>
    </xf>
    <xf numFmtId="0" fontId="82" fillId="59" borderId="38" xfId="0" applyFont="1" applyFill="1" applyBorder="1" applyAlignment="1">
      <alignment vertical="center"/>
    </xf>
    <xf numFmtId="4" fontId="82" fillId="59" borderId="20" xfId="0" applyNumberFormat="1" applyFont="1" applyFill="1" applyBorder="1" applyAlignment="1">
      <alignment vertical="center"/>
    </xf>
    <xf numFmtId="0" fontId="76" fillId="60" borderId="37" xfId="160" applyFont="1" applyFill="1" applyBorder="1" applyAlignment="1">
      <alignment horizontal="center" vertical="center"/>
    </xf>
    <xf numFmtId="166" fontId="76" fillId="60" borderId="38" xfId="160" applyNumberFormat="1" applyFont="1" applyFill="1" applyBorder="1" applyAlignment="1">
      <alignment horizontal="center" vertical="center"/>
    </xf>
    <xf numFmtId="166" fontId="76" fillId="60" borderId="20" xfId="160" applyNumberFormat="1" applyFont="1" applyFill="1" applyBorder="1" applyAlignment="1">
      <alignment horizontal="center" vertical="center"/>
    </xf>
    <xf numFmtId="0" fontId="76" fillId="60" borderId="19" xfId="160" applyFont="1" applyFill="1" applyBorder="1" applyAlignment="1">
      <alignment horizontal="left" vertical="center"/>
    </xf>
    <xf numFmtId="165" fontId="76" fillId="0" borderId="19" xfId="205" applyNumberFormat="1" applyFont="1" applyBorder="1" applyAlignment="1">
      <alignment horizontal="left" vertical="center"/>
    </xf>
    <xf numFmtId="0" fontId="76" fillId="0" borderId="19" xfId="205" applyFont="1" applyBorder="1" applyAlignment="1">
      <alignment vertical="center"/>
    </xf>
    <xf numFmtId="165" fontId="76" fillId="58" borderId="19" xfId="160" applyNumberFormat="1" applyFont="1" applyFill="1" applyBorder="1" applyAlignment="1">
      <alignment horizontal="left" vertical="center"/>
    </xf>
    <xf numFmtId="0" fontId="76" fillId="0" borderId="19" xfId="205" applyFont="1" applyBorder="1" applyAlignment="1">
      <alignment horizontal="left" vertical="center"/>
    </xf>
    <xf numFmtId="0" fontId="76" fillId="58" borderId="19" xfId="205" applyFont="1" applyFill="1" applyBorder="1" applyAlignment="1">
      <alignment vertical="center"/>
    </xf>
    <xf numFmtId="165" fontId="76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2" fillId="0" borderId="19" xfId="0" applyFont="1" applyBorder="1" applyAlignment="1">
      <alignment horizontal="right" vertical="center"/>
    </xf>
    <xf numFmtId="3" fontId="82" fillId="0" borderId="19" xfId="0" applyNumberFormat="1" applyFont="1" applyBorder="1" applyAlignment="1">
      <alignment horizontal="center" vertical="center"/>
    </xf>
    <xf numFmtId="3" fontId="82" fillId="61" borderId="19" xfId="175" applyNumberFormat="1" applyFont="1" applyFill="1" applyBorder="1" applyAlignment="1">
      <alignment horizontal="center" vertical="center" wrapText="1"/>
    </xf>
    <xf numFmtId="0" fontId="76" fillId="56" borderId="19" xfId="0" applyFont="1" applyFill="1" applyBorder="1" applyAlignment="1">
      <alignment horizontal="center" vertical="center"/>
    </xf>
    <xf numFmtId="0" fontId="76" fillId="56" borderId="19" xfId="0" applyFont="1" applyFill="1" applyBorder="1" applyAlignment="1">
      <alignment horizontal="center" vertical="center" wrapText="1"/>
    </xf>
    <xf numFmtId="4" fontId="76" fillId="56" borderId="19" xfId="0" applyNumberFormat="1" applyFont="1" applyFill="1" applyBorder="1" applyAlignment="1">
      <alignment horizontal="center" vertical="center" wrapText="1"/>
    </xf>
    <xf numFmtId="1" fontId="76" fillId="56" borderId="19" xfId="0" applyNumberFormat="1" applyFont="1" applyFill="1" applyBorder="1" applyAlignment="1">
      <alignment horizontal="center" vertical="center" wrapText="1"/>
    </xf>
    <xf numFmtId="0" fontId="89" fillId="0" borderId="0" xfId="0" applyFont="1"/>
    <xf numFmtId="166" fontId="79" fillId="58" borderId="44" xfId="0" applyNumberFormat="1" applyFont="1" applyFill="1" applyBorder="1" applyAlignment="1">
      <alignment horizontal="center" vertical="center"/>
    </xf>
    <xf numFmtId="166" fontId="79" fillId="58" borderId="45" xfId="0" applyNumberFormat="1" applyFont="1" applyFill="1" applyBorder="1" applyAlignment="1">
      <alignment horizontal="center" vertical="center"/>
    </xf>
    <xf numFmtId="0" fontId="90" fillId="56" borderId="47" xfId="0" applyFont="1" applyFill="1" applyBorder="1" applyAlignment="1">
      <alignment horizontal="center" vertical="center"/>
    </xf>
    <xf numFmtId="0" fontId="90" fillId="56" borderId="47" xfId="0" applyFont="1" applyFill="1" applyBorder="1" applyAlignment="1">
      <alignment horizontal="center" vertical="center" wrapText="1"/>
    </xf>
    <xf numFmtId="0" fontId="90" fillId="59" borderId="48" xfId="0" applyFont="1" applyFill="1" applyBorder="1" applyAlignment="1">
      <alignment horizontal="center" vertical="center" wrapText="1"/>
    </xf>
    <xf numFmtId="0" fontId="90" fillId="60" borderId="48" xfId="0" applyFont="1" applyFill="1" applyBorder="1" applyAlignment="1">
      <alignment horizontal="left" vertical="center"/>
    </xf>
    <xf numFmtId="0" fontId="90" fillId="0" borderId="47" xfId="176" applyFont="1" applyBorder="1" applyAlignment="1">
      <alignment horizontal="right" vertical="center"/>
    </xf>
    <xf numFmtId="0" fontId="90" fillId="0" borderId="47" xfId="176" applyFont="1" applyBorder="1" applyAlignment="1">
      <alignment horizontal="left" vertical="center"/>
    </xf>
    <xf numFmtId="3" fontId="90" fillId="0" borderId="52" xfId="176" applyNumberFormat="1" applyFont="1" applyBorder="1" applyAlignment="1">
      <alignment horizontal="center" vertical="center"/>
    </xf>
    <xf numFmtId="0" fontId="90" fillId="0" borderId="48" xfId="200" applyFont="1" applyBorder="1" applyAlignment="1">
      <alignment vertical="center"/>
    </xf>
    <xf numFmtId="3" fontId="90" fillId="59" borderId="52" xfId="176" applyNumberFormat="1" applyFont="1" applyFill="1" applyBorder="1" applyAlignment="1">
      <alignment horizontal="center" vertical="center"/>
    </xf>
    <xf numFmtId="0" fontId="90" fillId="59" borderId="48" xfId="0" applyFont="1" applyFill="1" applyBorder="1" applyAlignment="1">
      <alignment vertical="center"/>
    </xf>
    <xf numFmtId="0" fontId="91" fillId="0" borderId="47" xfId="176" applyFont="1" applyBorder="1" applyAlignment="1">
      <alignment horizontal="right" vertical="center"/>
    </xf>
    <xf numFmtId="168" fontId="92" fillId="0" borderId="48" xfId="114" applyNumberFormat="1" applyFont="1" applyBorder="1" applyAlignment="1">
      <alignment vertical="center"/>
    </xf>
    <xf numFmtId="166" fontId="73" fillId="0" borderId="0" xfId="0" applyNumberFormat="1" applyFont="1"/>
    <xf numFmtId="165" fontId="15" fillId="0" borderId="0" xfId="0" applyNumberFormat="1" applyFont="1"/>
    <xf numFmtId="0" fontId="69" fillId="0" borderId="26" xfId="0" applyFont="1" applyBorder="1" applyAlignment="1">
      <alignment horizontal="center" vertical="center"/>
    </xf>
    <xf numFmtId="0" fontId="69" fillId="0" borderId="35" xfId="0" applyFont="1" applyBorder="1" applyAlignment="1">
      <alignment horizontal="right" vertical="center"/>
    </xf>
    <xf numFmtId="0" fontId="69" fillId="0" borderId="25" xfId="0" applyFont="1" applyBorder="1" applyAlignment="1">
      <alignment horizontal="right" vertical="center"/>
    </xf>
    <xf numFmtId="0" fontId="72" fillId="0" borderId="25" xfId="0" applyFont="1" applyBorder="1" applyAlignment="1">
      <alignment horizontal="center" vertical="center"/>
    </xf>
    <xf numFmtId="0" fontId="74" fillId="59" borderId="37" xfId="0" applyFont="1" applyFill="1" applyBorder="1" applyAlignment="1">
      <alignment vertical="center"/>
    </xf>
    <xf numFmtId="0" fontId="74" fillId="59" borderId="38" xfId="0" applyFont="1" applyFill="1" applyBorder="1" applyAlignment="1">
      <alignment vertical="center"/>
    </xf>
    <xf numFmtId="0" fontId="74" fillId="59" borderId="20" xfId="0" applyFont="1" applyFill="1" applyBorder="1" applyAlignment="1">
      <alignment vertical="center"/>
    </xf>
    <xf numFmtId="0" fontId="74" fillId="59" borderId="19" xfId="0" applyFont="1" applyFill="1" applyBorder="1" applyAlignment="1">
      <alignment vertical="center"/>
    </xf>
    <xf numFmtId="0" fontId="74" fillId="57" borderId="19" xfId="0" applyFont="1" applyFill="1" applyBorder="1" applyAlignment="1">
      <alignment horizontal="left" vertical="center" wrapText="1"/>
    </xf>
    <xf numFmtId="0" fontId="74" fillId="59" borderId="19" xfId="0" applyFont="1" applyFill="1" applyBorder="1" applyAlignment="1">
      <alignment horizontal="right" vertical="center"/>
    </xf>
    <xf numFmtId="0" fontId="69" fillId="0" borderId="22" xfId="0" applyFont="1" applyBorder="1" applyAlignment="1">
      <alignment horizontal="right" vertical="center"/>
    </xf>
    <xf numFmtId="0" fontId="69" fillId="0" borderId="23" xfId="0" applyFont="1" applyBorder="1" applyAlignment="1">
      <alignment horizontal="right" vertical="center"/>
    </xf>
    <xf numFmtId="2" fontId="74" fillId="60" borderId="19" xfId="0" applyNumberFormat="1" applyFont="1" applyFill="1" applyBorder="1" applyAlignment="1">
      <alignment horizontal="center" vertical="center"/>
    </xf>
    <xf numFmtId="0" fontId="80" fillId="58" borderId="0" xfId="0" applyFont="1" applyFill="1" applyAlignment="1">
      <alignment horizontal="center" vertical="center"/>
    </xf>
    <xf numFmtId="0" fontId="82" fillId="59" borderId="19" xfId="0" applyFont="1" applyFill="1" applyBorder="1" applyAlignment="1">
      <alignment horizontal="center" vertical="center"/>
    </xf>
    <xf numFmtId="2" fontId="88" fillId="59" borderId="19" xfId="0" applyNumberFormat="1" applyFont="1" applyFill="1" applyBorder="1" applyAlignment="1">
      <alignment horizontal="center"/>
    </xf>
    <xf numFmtId="0" fontId="82" fillId="0" borderId="19" xfId="0" applyFont="1" applyBorder="1" applyAlignment="1">
      <alignment horizontal="center" vertical="center"/>
    </xf>
    <xf numFmtId="2" fontId="88" fillId="0" borderId="19" xfId="0" applyNumberFormat="1" applyFont="1" applyBorder="1" applyAlignment="1">
      <alignment horizontal="center"/>
    </xf>
    <xf numFmtId="2" fontId="82" fillId="60" borderId="19" xfId="0" applyNumberFormat="1" applyFont="1" applyFill="1" applyBorder="1" applyAlignment="1">
      <alignment horizontal="center" vertical="center"/>
    </xf>
    <xf numFmtId="0" fontId="90" fillId="59" borderId="53" xfId="176" applyFont="1" applyFill="1" applyBorder="1" applyAlignment="1">
      <alignment horizontal="right" vertical="center"/>
    </xf>
    <xf numFmtId="0" fontId="90" fillId="59" borderId="54" xfId="176" applyFont="1" applyFill="1" applyBorder="1" applyAlignment="1">
      <alignment horizontal="right" vertical="center"/>
    </xf>
    <xf numFmtId="0" fontId="90" fillId="60" borderId="49" xfId="0" applyFont="1" applyFill="1" applyBorder="1" applyAlignment="1">
      <alignment horizontal="right" vertical="center"/>
    </xf>
    <xf numFmtId="0" fontId="90" fillId="60" borderId="50" xfId="0" applyFont="1" applyFill="1" applyBorder="1" applyAlignment="1">
      <alignment horizontal="right" vertical="center"/>
    </xf>
    <xf numFmtId="0" fontId="90" fillId="60" borderId="51" xfId="0" applyFont="1" applyFill="1" applyBorder="1" applyAlignment="1">
      <alignment horizontal="right" vertical="center"/>
    </xf>
    <xf numFmtId="0" fontId="72" fillId="0" borderId="0" xfId="0" applyFont="1" applyAlignment="1">
      <alignment horizontal="center" vertical="center" readingOrder="2"/>
    </xf>
    <xf numFmtId="0" fontId="72" fillId="0" borderId="46" xfId="0" applyFont="1" applyBorder="1" applyAlignment="1">
      <alignment horizontal="center" vertical="center"/>
    </xf>
    <xf numFmtId="0" fontId="90" fillId="59" borderId="53" xfId="176" applyFont="1" applyFill="1" applyBorder="1" applyAlignment="1">
      <alignment horizontal="center" vertical="center"/>
    </xf>
    <xf numFmtId="0" fontId="90" fillId="59" borderId="54" xfId="176" applyFont="1" applyFill="1" applyBorder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80" fillId="58" borderId="42" xfId="0" applyFont="1" applyFill="1" applyBorder="1" applyAlignment="1">
      <alignment horizontal="center" vertical="center"/>
    </xf>
    <xf numFmtId="0" fontId="80" fillId="58" borderId="24" xfId="0" applyFont="1" applyFill="1" applyBorder="1" applyAlignment="1">
      <alignment horizontal="center" vertical="center"/>
    </xf>
    <xf numFmtId="0" fontId="80" fillId="58" borderId="39" xfId="0" applyFont="1" applyFill="1" applyBorder="1" applyAlignment="1">
      <alignment horizontal="center" vertical="center"/>
    </xf>
    <xf numFmtId="0" fontId="80" fillId="58" borderId="43" xfId="0" applyFont="1" applyFill="1" applyBorder="1" applyAlignment="1">
      <alignment horizontal="center" vertical="center"/>
    </xf>
    <xf numFmtId="0" fontId="80" fillId="58" borderId="40" xfId="0" applyFont="1" applyFill="1" applyBorder="1" applyAlignment="1">
      <alignment horizontal="center" vertical="center"/>
    </xf>
    <xf numFmtId="0" fontId="80" fillId="58" borderId="41" xfId="0" applyFont="1" applyFill="1" applyBorder="1" applyAlignment="1">
      <alignment horizontal="center" vertical="center"/>
    </xf>
    <xf numFmtId="0" fontId="76" fillId="59" borderId="19" xfId="160" applyFont="1" applyFill="1" applyBorder="1" applyAlignment="1">
      <alignment horizontal="center" vertical="center"/>
    </xf>
    <xf numFmtId="0" fontId="76" fillId="56" borderId="19" xfId="160" applyFont="1" applyFill="1" applyBorder="1" applyAlignment="1">
      <alignment horizontal="center" vertical="center" wrapText="1"/>
    </xf>
    <xf numFmtId="167" fontId="76" fillId="59" borderId="19" xfId="160" applyNumberFormat="1" applyFont="1" applyFill="1" applyBorder="1" applyAlignment="1">
      <alignment horizontal="center" vertical="center" readingOrder="1"/>
    </xf>
    <xf numFmtId="0" fontId="74" fillId="57" borderId="38" xfId="0" applyFont="1" applyFill="1" applyBorder="1" applyAlignment="1">
      <alignment horizontal="left" vertical="center" wrapText="1"/>
    </xf>
    <xf numFmtId="0" fontId="74" fillId="57" borderId="20" xfId="0" applyFont="1" applyFill="1" applyBorder="1" applyAlignment="1">
      <alignment horizontal="left" vertical="center" wrapText="1"/>
    </xf>
    <xf numFmtId="0" fontId="74" fillId="57" borderId="37" xfId="0" applyFont="1" applyFill="1" applyBorder="1" applyAlignment="1">
      <alignment horizontal="right" vertical="center" wrapText="1"/>
    </xf>
    <xf numFmtId="0" fontId="74" fillId="57" borderId="38" xfId="0" applyFont="1" applyFill="1" applyBorder="1" applyAlignment="1">
      <alignment horizontal="right" vertical="center" wrapText="1"/>
    </xf>
    <xf numFmtId="0" fontId="72" fillId="0" borderId="27" xfId="0" applyFont="1" applyBorder="1" applyAlignment="1">
      <alignment horizontal="center" vertical="center"/>
    </xf>
    <xf numFmtId="0" fontId="72" fillId="0" borderId="26" xfId="0" applyFont="1" applyBorder="1" applyAlignment="1">
      <alignment horizontal="center" vertical="center"/>
    </xf>
    <xf numFmtId="1" fontId="74" fillId="59" borderId="19" xfId="0" applyNumberFormat="1" applyFont="1" applyFill="1" applyBorder="1" applyAlignment="1">
      <alignment horizontal="center" vertical="center"/>
    </xf>
    <xf numFmtId="0" fontId="74" fillId="57" borderId="19" xfId="0" applyFont="1" applyFill="1" applyBorder="1" applyAlignment="1">
      <alignment horizontal="right" vertical="center" wrapText="1"/>
    </xf>
    <xf numFmtId="0" fontId="72" fillId="0" borderId="35" xfId="0" applyFont="1" applyBorder="1" applyAlignment="1">
      <alignment horizontal="center" vertical="center"/>
    </xf>
    <xf numFmtId="0" fontId="76" fillId="59" borderId="19" xfId="0" applyFont="1" applyFill="1" applyBorder="1" applyAlignment="1">
      <alignment horizontal="right" vertical="center"/>
    </xf>
    <xf numFmtId="0" fontId="76" fillId="59" borderId="19" xfId="0" applyFont="1" applyFill="1" applyBorder="1" applyAlignment="1">
      <alignment horizontal="center" vertical="center"/>
    </xf>
    <xf numFmtId="0" fontId="76" fillId="59" borderId="19" xfId="0" applyFont="1" applyFill="1" applyBorder="1" applyAlignment="1">
      <alignment vertical="center"/>
    </xf>
    <xf numFmtId="0" fontId="82" fillId="57" borderId="19" xfId="0" applyFont="1" applyFill="1" applyBorder="1" applyAlignment="1">
      <alignment horizontal="right" vertical="center" wrapText="1"/>
    </xf>
    <xf numFmtId="0" fontId="82" fillId="57" borderId="38" xfId="0" applyFont="1" applyFill="1" applyBorder="1" applyAlignment="1">
      <alignment horizontal="left" vertical="center" wrapText="1"/>
    </xf>
    <xf numFmtId="0" fontId="82" fillId="57" borderId="20" xfId="0" applyFont="1" applyFill="1" applyBorder="1" applyAlignment="1">
      <alignment horizontal="left" vertical="center" wrapText="1"/>
    </xf>
    <xf numFmtId="0" fontId="82" fillId="59" borderId="19" xfId="0" applyFont="1" applyFill="1" applyBorder="1" applyAlignment="1">
      <alignment horizontal="right" vertical="center"/>
    </xf>
    <xf numFmtId="1" fontId="82" fillId="59" borderId="19" xfId="0" applyNumberFormat="1" applyFont="1" applyFill="1" applyBorder="1" applyAlignment="1">
      <alignment horizontal="center" vertical="center"/>
    </xf>
    <xf numFmtId="0" fontId="80" fillId="0" borderId="27" xfId="0" applyFont="1" applyBorder="1" applyAlignment="1">
      <alignment horizontal="center" vertical="center"/>
    </xf>
    <xf numFmtId="0" fontId="80" fillId="0" borderId="26" xfId="0" applyFont="1" applyBorder="1" applyAlignment="1">
      <alignment horizontal="center" vertical="center"/>
    </xf>
    <xf numFmtId="0" fontId="80" fillId="0" borderId="35" xfId="0" applyFont="1" applyBorder="1" applyAlignment="1">
      <alignment horizontal="center" vertical="center"/>
    </xf>
    <xf numFmtId="0" fontId="80" fillId="0" borderId="25" xfId="0" applyFont="1" applyBorder="1" applyAlignment="1">
      <alignment horizontal="center" vertical="center"/>
    </xf>
    <xf numFmtId="0" fontId="76" fillId="57" borderId="19" xfId="0" applyFont="1" applyFill="1" applyBorder="1" applyAlignment="1">
      <alignment horizontal="left" vertical="center" wrapText="1"/>
    </xf>
    <xf numFmtId="0" fontId="72" fillId="0" borderId="23" xfId="0" applyFont="1" applyBorder="1" applyAlignment="1">
      <alignment horizontal="center" vertical="center"/>
    </xf>
    <xf numFmtId="0" fontId="82" fillId="57" borderId="19" xfId="0" applyFont="1" applyFill="1" applyBorder="1" applyAlignment="1">
      <alignment horizontal="left" vertical="center" wrapText="1"/>
    </xf>
    <xf numFmtId="0" fontId="82" fillId="59" borderId="19" xfId="0" applyFont="1" applyFill="1" applyBorder="1" applyAlignment="1">
      <alignment vertical="center"/>
    </xf>
  </cellXfs>
  <cellStyles count="671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3" xfId="105" xr:uid="{00000000-0005-0000-0000-000068000000}"/>
    <cellStyle name="Calculation 3 3 2" xfId="606" xr:uid="{1AD371EF-CBDD-4BEF-B929-C71AD08C811D}"/>
    <cellStyle name="Calculation 3 4" xfId="106" xr:uid="{00000000-0005-0000-0000-000069000000}"/>
    <cellStyle name="Calculation 3 4 2" xfId="612" xr:uid="{0ADF8A3E-CEB8-4F95-83AB-98EBF58C0DAF}"/>
    <cellStyle name="Calculation 3 5" xfId="107" xr:uid="{00000000-0005-0000-0000-00006A000000}"/>
    <cellStyle name="Calculation 3 5 2" xfId="615" xr:uid="{5FFF0C61-0AF8-4154-8323-2D90E9C4FACC}"/>
    <cellStyle name="Calculation 3 6" xfId="108" xr:uid="{00000000-0005-0000-0000-00006B000000}"/>
    <cellStyle name="Calculation 3 6 2" xfId="635" xr:uid="{B14244F0-106C-4C85-8234-9000DFE14E73}"/>
    <cellStyle name="Calculation 3 7" xfId="591" xr:uid="{08250866-8B32-41BB-8983-216E250D2911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3" xfId="147" xr:uid="{00000000-0005-0000-0000-000092000000}"/>
    <cellStyle name="Input 3 3 2" xfId="605" xr:uid="{9779DAE6-5854-4793-A927-D9A2FB371981}"/>
    <cellStyle name="Input 3 4" xfId="148" xr:uid="{00000000-0005-0000-0000-000093000000}"/>
    <cellStyle name="Input 3 4 2" xfId="611" xr:uid="{D35DFC75-8747-42B7-9A36-59F8983C5683}"/>
    <cellStyle name="Input 3 5" xfId="149" xr:uid="{00000000-0005-0000-0000-000094000000}"/>
    <cellStyle name="Input 3 5 2" xfId="616" xr:uid="{183913BE-4C06-433B-8BC5-DF170C0F0844}"/>
    <cellStyle name="Input 3 6" xfId="150" xr:uid="{00000000-0005-0000-0000-000095000000}"/>
    <cellStyle name="Input 3 6 2" xfId="636" xr:uid="{E883B9EA-D3BD-483A-AFC6-E54A11D994BE}"/>
    <cellStyle name="Input 3 7" xfId="592" xr:uid="{CD899060-403B-4D8F-893F-259E94B65E2E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3" xfId="469" xr:uid="{00000000-0005-0000-0000-0000D5010000}"/>
    <cellStyle name="Note 3 2 3 2" xfId="603" xr:uid="{390BBB53-E9F4-4A02-871F-A32692B4984D}"/>
    <cellStyle name="Note 3 2 4" xfId="470" xr:uid="{00000000-0005-0000-0000-0000D6010000}"/>
    <cellStyle name="Note 3 2 4 2" xfId="609" xr:uid="{3595DDFD-4655-4311-8324-13FDBE2E59FF}"/>
    <cellStyle name="Note 3 2 5" xfId="471" xr:uid="{00000000-0005-0000-0000-0000D7010000}"/>
    <cellStyle name="Note 3 2 5 2" xfId="618" xr:uid="{54234FDF-EA49-4993-A1E0-DFD5CBB2D8AF}"/>
    <cellStyle name="Note 3 2 6" xfId="472" xr:uid="{00000000-0005-0000-0000-0000D8010000}"/>
    <cellStyle name="Note 3 2 6 2" xfId="638" xr:uid="{0D845E46-1B25-4162-A8B9-889DF40B81CB}"/>
    <cellStyle name="Note 3 2 7" xfId="594" xr:uid="{D97964D8-B1B9-4DB6-A0C7-C6DE78BD3E64}"/>
    <cellStyle name="Note 3 3" xfId="473" xr:uid="{00000000-0005-0000-0000-0000D9010000}"/>
    <cellStyle name="Note 3 3 2" xfId="599" xr:uid="{9B5F1A23-BEA3-4185-ADD4-648D4A74EAE9}"/>
    <cellStyle name="Note 3 4" xfId="474" xr:uid="{00000000-0005-0000-0000-0000DA010000}"/>
    <cellStyle name="Note 3 4 2" xfId="604" xr:uid="{DA05E639-9BCD-4EF7-986F-3F27C46FE802}"/>
    <cellStyle name="Note 3 5" xfId="475" xr:uid="{00000000-0005-0000-0000-0000DB010000}"/>
    <cellStyle name="Note 3 5 2" xfId="610" xr:uid="{F2DA51A4-289F-4927-B96B-22BEAF9F206A}"/>
    <cellStyle name="Note 3 6" xfId="476" xr:uid="{00000000-0005-0000-0000-0000DC010000}"/>
    <cellStyle name="Note 3 6 2" xfId="617" xr:uid="{3DDFE640-B304-4676-9C2C-CA5667BE86B8}"/>
    <cellStyle name="Note 3 7" xfId="477" xr:uid="{00000000-0005-0000-0000-0000DD010000}"/>
    <cellStyle name="Note 3 7 2" xfId="637" xr:uid="{8800C2B2-848B-47BB-AA0E-6A2FD7799614}"/>
    <cellStyle name="Note 3 8" xfId="593" xr:uid="{A2F3430D-D524-4331-B815-380C6582E802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3" xfId="484" xr:uid="{00000000-0005-0000-0000-0000E4010000}"/>
    <cellStyle name="Output 3 3 2" xfId="607" xr:uid="{31C4F96B-21E3-4FD2-BC14-3F0DB2639D94}"/>
    <cellStyle name="Output 3 4" xfId="485" xr:uid="{00000000-0005-0000-0000-0000E5010000}"/>
    <cellStyle name="Output 3 4 2" xfId="613" xr:uid="{6A94C166-9A4D-4430-8C78-0BDF6638F9D2}"/>
    <cellStyle name="Output 3 5" xfId="486" xr:uid="{00000000-0005-0000-0000-0000E6010000}"/>
    <cellStyle name="Output 3 5 2" xfId="619" xr:uid="{DB42A7A7-EDE7-4F42-B2D8-58DBA15BD840}"/>
    <cellStyle name="Output 3 6" xfId="487" xr:uid="{00000000-0005-0000-0000-0000E7010000}"/>
    <cellStyle name="Output 3 6 2" xfId="639" xr:uid="{4B21EBE1-A7CD-4F1F-9EC6-3FFDA0A56367}"/>
    <cellStyle name="Output 3 7" xfId="595" xr:uid="{32FD584A-E0C0-48C1-9C9A-8E1772B6A0DA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3" xfId="497" xr:uid="{00000000-0005-0000-0000-0000F1010000}"/>
    <cellStyle name="Total 3 3 2" xfId="608" xr:uid="{831E0E16-5824-484E-80BA-D7DF08380C13}"/>
    <cellStyle name="Total 3 4" xfId="498" xr:uid="{00000000-0005-0000-0000-0000F2010000}"/>
    <cellStyle name="Total 3 4 2" xfId="614" xr:uid="{C882ED7F-9361-47EB-8D77-F7FFABD8A3A5}"/>
    <cellStyle name="Total 3 5" xfId="499" xr:uid="{00000000-0005-0000-0000-0000F3010000}"/>
    <cellStyle name="Total 3 5 2" xfId="620" xr:uid="{AA198792-1C23-4085-94AC-E32C7AC33718}"/>
    <cellStyle name="Total 3 6" xfId="500" xr:uid="{00000000-0005-0000-0000-0000F4010000}"/>
    <cellStyle name="Total 3 6 2" xfId="640" xr:uid="{A267557A-E013-4117-80E1-E32D99187C1D}"/>
    <cellStyle name="Total 3 7" xfId="596" xr:uid="{1C20DD01-5CA7-4B66-A509-790BD793FBD0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2363673</xdr:colOff>
      <xdr:row>0</xdr:row>
      <xdr:rowOff>0</xdr:rowOff>
    </xdr:from>
    <xdr:to>
      <xdr:col>14</xdr:col>
      <xdr:colOff>2993875</xdr:colOff>
      <xdr:row>1</xdr:row>
      <xdr:rowOff>219075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82250" y="0"/>
          <a:ext cx="630202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1960009</xdr:colOff>
      <xdr:row>35</xdr:row>
      <xdr:rowOff>34924</xdr:rowOff>
    </xdr:from>
    <xdr:ext cx="1032428" cy="869951"/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750EE9AA-FB62-42F0-879F-434A5E18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83688" y="9150349"/>
          <a:ext cx="1032428" cy="8699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14</xdr:col>
      <xdr:colOff>1960009</xdr:colOff>
      <xdr:row>68</xdr:row>
      <xdr:rowOff>34924</xdr:rowOff>
    </xdr:from>
    <xdr:ext cx="1032428" cy="869951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1996950" y="7914697"/>
          <a:ext cx="1032428" cy="8699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1924050</xdr:colOff>
      <xdr:row>0</xdr:row>
      <xdr:rowOff>390525</xdr:rowOff>
    </xdr:from>
    <xdr:to>
      <xdr:col>9</xdr:col>
      <xdr:colOff>609600</xdr:colOff>
      <xdr:row>3</xdr:row>
      <xdr:rowOff>47625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714225" y="390525"/>
          <a:ext cx="1076325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2162175</xdr:colOff>
      <xdr:row>64</xdr:row>
      <xdr:rowOff>38100</xdr:rowOff>
    </xdr:from>
    <xdr:to>
      <xdr:col>8</xdr:col>
      <xdr:colOff>2724150</xdr:colOff>
      <xdr:row>65</xdr:row>
      <xdr:rowOff>257175</xdr:rowOff>
    </xdr:to>
    <xdr:pic>
      <xdr:nvPicPr>
        <xdr:cNvPr id="329318" name="Picture 4">
          <a:extLst>
            <a:ext uri="{FF2B5EF4-FFF2-40B4-BE49-F238E27FC236}">
              <a16:creationId xmlns:a16="http://schemas.microsoft.com/office/drawing/2014/main" id="{651CE326-B5C3-4411-9220-01B6856FF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25025" y="14897100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8</xdr:col>
      <xdr:colOff>2171700</xdr:colOff>
      <xdr:row>0</xdr:row>
      <xdr:rowOff>47625</xdr:rowOff>
    </xdr:from>
    <xdr:ext cx="561975" cy="466725"/>
    <xdr:pic>
      <xdr:nvPicPr>
        <xdr:cNvPr id="5" name="Picture 4">
          <a:extLst>
            <a:ext uri="{FF2B5EF4-FFF2-40B4-BE49-F238E27FC236}">
              <a16:creationId xmlns:a16="http://schemas.microsoft.com/office/drawing/2014/main" id="{373E4D03-6F34-43FD-BBE7-8FA13DE60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15500" y="14906625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2171700</xdr:colOff>
      <xdr:row>64</xdr:row>
      <xdr:rowOff>47625</xdr:rowOff>
    </xdr:from>
    <xdr:ext cx="561975" cy="466725"/>
    <xdr:pic>
      <xdr:nvPicPr>
        <xdr:cNvPr id="4" name="Picture 3">
          <a:extLst>
            <a:ext uri="{FF2B5EF4-FFF2-40B4-BE49-F238E27FC236}">
              <a16:creationId xmlns:a16="http://schemas.microsoft.com/office/drawing/2014/main" id="{6C61798E-4F20-4186-AB61-A794B317C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15500" y="47625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2162175</xdr:colOff>
      <xdr:row>0</xdr:row>
      <xdr:rowOff>38100</xdr:rowOff>
    </xdr:from>
    <xdr:ext cx="561975" cy="466725"/>
    <xdr:pic>
      <xdr:nvPicPr>
        <xdr:cNvPr id="2" name="Picture 4">
          <a:extLst>
            <a:ext uri="{FF2B5EF4-FFF2-40B4-BE49-F238E27FC236}">
              <a16:creationId xmlns:a16="http://schemas.microsoft.com/office/drawing/2014/main" id="{437B82D5-0E50-486D-B476-DDC29ED7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25025" y="14897100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2171700</xdr:colOff>
      <xdr:row>64</xdr:row>
      <xdr:rowOff>47625</xdr:rowOff>
    </xdr:from>
    <xdr:ext cx="561975" cy="466725"/>
    <xdr:pic>
      <xdr:nvPicPr>
        <xdr:cNvPr id="3" name="Picture 2">
          <a:extLst>
            <a:ext uri="{FF2B5EF4-FFF2-40B4-BE49-F238E27FC236}">
              <a16:creationId xmlns:a16="http://schemas.microsoft.com/office/drawing/2014/main" id="{85825037-DA31-4454-BAE5-A4D934138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77892348" y="47625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2162175</xdr:colOff>
      <xdr:row>64</xdr:row>
      <xdr:rowOff>38100</xdr:rowOff>
    </xdr:from>
    <xdr:ext cx="561975" cy="466725"/>
    <xdr:pic>
      <xdr:nvPicPr>
        <xdr:cNvPr id="6" name="Picture 4">
          <a:extLst>
            <a:ext uri="{FF2B5EF4-FFF2-40B4-BE49-F238E27FC236}">
              <a16:creationId xmlns:a16="http://schemas.microsoft.com/office/drawing/2014/main" id="{F28942FF-5798-4352-B2C2-BA9BA8A3C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77901873" y="38100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1307523</xdr:colOff>
      <xdr:row>0</xdr:row>
      <xdr:rowOff>60614</xdr:rowOff>
    </xdr:from>
    <xdr:to>
      <xdr:col>13</xdr:col>
      <xdr:colOff>2100072</xdr:colOff>
      <xdr:row>2</xdr:row>
      <xdr:rowOff>222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296041" y="60614"/>
          <a:ext cx="792549" cy="731583"/>
        </a:xfrm>
        <a:prstGeom prst="rect">
          <a:avLst/>
        </a:prstGeom>
      </xdr:spPr>
    </xdr:pic>
    <xdr:clientData/>
  </xdr:twoCellAnchor>
  <xdr:oneCellAnchor>
    <xdr:from>
      <xdr:col>13</xdr:col>
      <xdr:colOff>1359476</xdr:colOff>
      <xdr:row>35</xdr:row>
      <xdr:rowOff>28200</xdr:rowOff>
    </xdr:from>
    <xdr:ext cx="762000" cy="703384"/>
    <xdr:pic>
      <xdr:nvPicPr>
        <xdr:cNvPr id="3" name="Picture 2">
          <a:extLst>
            <a:ext uri="{FF2B5EF4-FFF2-40B4-BE49-F238E27FC236}">
              <a16:creationId xmlns:a16="http://schemas.microsoft.com/office/drawing/2014/main" id="{17E14669-A8D3-4B77-A384-7BF8EB455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274637" y="10384473"/>
          <a:ext cx="762000" cy="703384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1352550</xdr:colOff>
      <xdr:row>0</xdr:row>
      <xdr:rowOff>0</xdr:rowOff>
    </xdr:from>
    <xdr:to>
      <xdr:col>14</xdr:col>
      <xdr:colOff>2000250</xdr:colOff>
      <xdr:row>1</xdr:row>
      <xdr:rowOff>228600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80500" y="0"/>
          <a:ext cx="6477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1407520</xdr:colOff>
      <xdr:row>0</xdr:row>
      <xdr:rowOff>0</xdr:rowOff>
    </xdr:from>
    <xdr:to>
      <xdr:col>14</xdr:col>
      <xdr:colOff>2132597</xdr:colOff>
      <xdr:row>1</xdr:row>
      <xdr:rowOff>330868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12011245" y="0"/>
          <a:ext cx="725077" cy="681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97"/>
  <sheetViews>
    <sheetView rightToLeft="1" zoomScale="110" zoomScaleNormal="110" workbookViewId="0">
      <selection activeCell="M81" sqref="M81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5" ht="25.5" customHeight="1">
      <c r="B1" s="50" t="s">
        <v>4</v>
      </c>
      <c r="C1" s="51"/>
      <c r="D1" s="51"/>
      <c r="E1" s="143" t="s">
        <v>416</v>
      </c>
      <c r="F1" s="143"/>
      <c r="G1" s="143"/>
      <c r="H1" s="143"/>
      <c r="I1" s="143"/>
      <c r="J1" s="143"/>
      <c r="K1" s="143"/>
      <c r="L1" s="143"/>
      <c r="M1" s="143"/>
      <c r="N1" s="143"/>
      <c r="O1" s="18"/>
    </row>
    <row r="2" spans="2:15" ht="25.5" customHeight="1">
      <c r="B2" s="144" t="s">
        <v>5</v>
      </c>
      <c r="C2" s="145"/>
      <c r="D2" s="145"/>
      <c r="E2" s="145"/>
      <c r="F2" s="146" t="s">
        <v>417</v>
      </c>
      <c r="G2" s="146"/>
      <c r="H2" s="146"/>
      <c r="I2" s="146"/>
      <c r="J2" s="146"/>
      <c r="K2" s="146"/>
      <c r="L2" s="146"/>
      <c r="M2" s="146"/>
      <c r="N2" s="146"/>
      <c r="O2" s="30"/>
    </row>
    <row r="3" spans="2:15" ht="68.25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2:15" ht="15.95" customHeight="1">
      <c r="B4" s="53" t="s">
        <v>12</v>
      </c>
      <c r="C4" s="151" t="s">
        <v>3</v>
      </c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</row>
    <row r="5" spans="2:15" ht="15.95" customHeight="1">
      <c r="B5" s="37" t="s">
        <v>375</v>
      </c>
      <c r="C5" s="38" t="s">
        <v>170</v>
      </c>
      <c r="D5" s="39">
        <v>0.7</v>
      </c>
      <c r="E5" s="40">
        <v>0.72</v>
      </c>
      <c r="F5" s="40">
        <v>0.7</v>
      </c>
      <c r="G5" s="41">
        <v>0.71</v>
      </c>
      <c r="H5" s="41">
        <v>0.71</v>
      </c>
      <c r="I5" s="41">
        <v>0.7</v>
      </c>
      <c r="J5" s="42">
        <v>1.4285714285714235</v>
      </c>
      <c r="K5" s="43">
        <v>117</v>
      </c>
      <c r="L5" s="43">
        <v>102773345</v>
      </c>
      <c r="M5" s="43">
        <v>73050298.079999998</v>
      </c>
      <c r="N5" s="44">
        <v>5</v>
      </c>
      <c r="O5" s="45" t="s">
        <v>171</v>
      </c>
    </row>
    <row r="6" spans="2:15" ht="15.95" customHeight="1">
      <c r="B6" s="37" t="s">
        <v>98</v>
      </c>
      <c r="C6" s="38" t="s">
        <v>99</v>
      </c>
      <c r="D6" s="39">
        <v>1.01</v>
      </c>
      <c r="E6" s="40">
        <v>1.01</v>
      </c>
      <c r="F6" s="40">
        <v>1</v>
      </c>
      <c r="G6" s="41">
        <v>1</v>
      </c>
      <c r="H6" s="41">
        <v>1</v>
      </c>
      <c r="I6" s="41">
        <v>1</v>
      </c>
      <c r="J6" s="42">
        <v>0</v>
      </c>
      <c r="K6" s="43">
        <v>36</v>
      </c>
      <c r="L6" s="43">
        <v>17695656</v>
      </c>
      <c r="M6" s="43">
        <v>17706753.259999998</v>
      </c>
      <c r="N6" s="44">
        <v>5</v>
      </c>
      <c r="O6" s="45" t="s">
        <v>100</v>
      </c>
    </row>
    <row r="7" spans="2:15" ht="15.95" customHeight="1">
      <c r="B7" s="37" t="s">
        <v>390</v>
      </c>
      <c r="C7" s="38" t="s">
        <v>45</v>
      </c>
      <c r="D7" s="39">
        <v>0.06</v>
      </c>
      <c r="E7" s="40">
        <v>7.0000000000000007E-2</v>
      </c>
      <c r="F7" s="40">
        <v>0.06</v>
      </c>
      <c r="G7" s="41">
        <v>0.06</v>
      </c>
      <c r="H7" s="41">
        <v>7.0000000000000007E-2</v>
      </c>
      <c r="I7" s="41">
        <v>0.06</v>
      </c>
      <c r="J7" s="42">
        <v>16.666666666666675</v>
      </c>
      <c r="K7" s="43">
        <v>41</v>
      </c>
      <c r="L7" s="43">
        <v>122130814</v>
      </c>
      <c r="M7" s="43">
        <v>7329280.3100000005</v>
      </c>
      <c r="N7" s="44">
        <v>5</v>
      </c>
      <c r="O7" s="45" t="s">
        <v>66</v>
      </c>
    </row>
    <row r="8" spans="2:15" ht="15.95" customHeight="1">
      <c r="B8" s="37" t="s">
        <v>24</v>
      </c>
      <c r="C8" s="38" t="s">
        <v>25</v>
      </c>
      <c r="D8" s="46">
        <v>0.23</v>
      </c>
      <c r="E8" s="46">
        <v>0.23</v>
      </c>
      <c r="F8" s="46">
        <v>0.21</v>
      </c>
      <c r="G8" s="41">
        <v>0.22</v>
      </c>
      <c r="H8" s="41">
        <v>0.22</v>
      </c>
      <c r="I8" s="41">
        <v>0.23</v>
      </c>
      <c r="J8" s="42">
        <v>-4.3478260869565304</v>
      </c>
      <c r="K8" s="43">
        <v>31</v>
      </c>
      <c r="L8" s="43">
        <v>40043024</v>
      </c>
      <c r="M8" s="43">
        <v>8860629.0999999996</v>
      </c>
      <c r="N8" s="44">
        <v>2</v>
      </c>
      <c r="O8" s="45" t="s">
        <v>26</v>
      </c>
    </row>
    <row r="9" spans="2:15" ht="15.95" customHeight="1">
      <c r="B9" s="37" t="s">
        <v>50</v>
      </c>
      <c r="C9" s="38" t="s">
        <v>51</v>
      </c>
      <c r="D9" s="39">
        <v>4.26</v>
      </c>
      <c r="E9" s="40">
        <v>4.74</v>
      </c>
      <c r="F9" s="40">
        <v>4.26</v>
      </c>
      <c r="G9" s="41">
        <v>4.5199999999999996</v>
      </c>
      <c r="H9" s="41">
        <v>4.55</v>
      </c>
      <c r="I9" s="41">
        <v>4.26</v>
      </c>
      <c r="J9" s="42">
        <v>6.8075117370892002</v>
      </c>
      <c r="K9" s="43">
        <v>581</v>
      </c>
      <c r="L9" s="43">
        <v>156249621</v>
      </c>
      <c r="M9" s="43">
        <v>705852518.01000011</v>
      </c>
      <c r="N9" s="44">
        <v>5</v>
      </c>
      <c r="O9" s="45" t="s">
        <v>52</v>
      </c>
    </row>
    <row r="10" spans="2:15" ht="15.95" customHeight="1">
      <c r="B10" s="37" t="s">
        <v>391</v>
      </c>
      <c r="C10" s="38" t="s">
        <v>74</v>
      </c>
      <c r="D10" s="39">
        <v>0.23</v>
      </c>
      <c r="E10" s="40">
        <v>0.26</v>
      </c>
      <c r="F10" s="40">
        <v>0.23</v>
      </c>
      <c r="G10" s="41">
        <v>0.24</v>
      </c>
      <c r="H10" s="41">
        <v>0.24</v>
      </c>
      <c r="I10" s="41">
        <v>0.24</v>
      </c>
      <c r="J10" s="42">
        <v>0</v>
      </c>
      <c r="K10" s="43">
        <v>60</v>
      </c>
      <c r="L10" s="43">
        <v>181555370</v>
      </c>
      <c r="M10" s="43">
        <v>44316031.859999999</v>
      </c>
      <c r="N10" s="44">
        <v>4</v>
      </c>
      <c r="O10" s="45" t="s">
        <v>75</v>
      </c>
    </row>
    <row r="11" spans="2:15" ht="15.95" customHeight="1">
      <c r="B11" s="37" t="s">
        <v>53</v>
      </c>
      <c r="C11" s="38" t="s">
        <v>42</v>
      </c>
      <c r="D11" s="39">
        <v>0.27</v>
      </c>
      <c r="E11" s="40">
        <v>0.27</v>
      </c>
      <c r="F11" s="40">
        <v>0.27</v>
      </c>
      <c r="G11" s="41">
        <v>0.27</v>
      </c>
      <c r="H11" s="41">
        <v>0.27</v>
      </c>
      <c r="I11" s="41">
        <v>0.27</v>
      </c>
      <c r="J11" s="42">
        <v>0</v>
      </c>
      <c r="K11" s="43">
        <v>54</v>
      </c>
      <c r="L11" s="43">
        <v>133515798</v>
      </c>
      <c r="M11" s="43">
        <v>36049265.460000001</v>
      </c>
      <c r="N11" s="44">
        <v>5</v>
      </c>
      <c r="O11" s="45" t="s">
        <v>43</v>
      </c>
    </row>
    <row r="12" spans="2:15" ht="15.95" customHeight="1">
      <c r="B12" s="37" t="s">
        <v>402</v>
      </c>
      <c r="C12" s="38" t="s">
        <v>221</v>
      </c>
      <c r="D12" s="39">
        <v>0.26</v>
      </c>
      <c r="E12" s="40">
        <v>0.26</v>
      </c>
      <c r="F12" s="40">
        <v>0.25</v>
      </c>
      <c r="G12" s="41">
        <v>0.26</v>
      </c>
      <c r="H12" s="41">
        <v>0.25</v>
      </c>
      <c r="I12" s="41">
        <v>0.26</v>
      </c>
      <c r="J12" s="42">
        <v>-3.8461538461538547</v>
      </c>
      <c r="K12" s="43">
        <v>2</v>
      </c>
      <c r="L12" s="43">
        <v>8646</v>
      </c>
      <c r="M12" s="43">
        <v>2237.96</v>
      </c>
      <c r="N12" s="44">
        <v>1</v>
      </c>
      <c r="O12" s="45" t="s">
        <v>224</v>
      </c>
    </row>
    <row r="13" spans="2:15" ht="15.95" customHeight="1">
      <c r="B13" s="37" t="s">
        <v>240</v>
      </c>
      <c r="C13" s="38" t="s">
        <v>160</v>
      </c>
      <c r="D13" s="39">
        <v>1.05</v>
      </c>
      <c r="E13" s="40">
        <v>1.05</v>
      </c>
      <c r="F13" s="40">
        <v>1.05</v>
      </c>
      <c r="G13" s="41">
        <v>1.05</v>
      </c>
      <c r="H13" s="41">
        <v>1.05</v>
      </c>
      <c r="I13" s="41">
        <v>1.05</v>
      </c>
      <c r="J13" s="42">
        <v>0</v>
      </c>
      <c r="K13" s="43">
        <v>7</v>
      </c>
      <c r="L13" s="43">
        <v>2201000</v>
      </c>
      <c r="M13" s="43">
        <v>2311050</v>
      </c>
      <c r="N13" s="44">
        <v>1</v>
      </c>
      <c r="O13" s="45" t="s">
        <v>161</v>
      </c>
    </row>
    <row r="14" spans="2:15" ht="15.95" customHeight="1">
      <c r="B14" s="37" t="s">
        <v>392</v>
      </c>
      <c r="C14" s="38" t="s">
        <v>123</v>
      </c>
      <c r="D14" s="39">
        <v>0.25</v>
      </c>
      <c r="E14" s="40">
        <v>0.27</v>
      </c>
      <c r="F14" s="40">
        <v>0.25</v>
      </c>
      <c r="G14" s="41">
        <v>0.26</v>
      </c>
      <c r="H14" s="41">
        <v>0.26</v>
      </c>
      <c r="I14" s="41">
        <v>0.24</v>
      </c>
      <c r="J14" s="42">
        <v>8.3333333333333481</v>
      </c>
      <c r="K14" s="43">
        <v>78</v>
      </c>
      <c r="L14" s="43">
        <v>137947416</v>
      </c>
      <c r="M14" s="43">
        <v>35671991.869999997</v>
      </c>
      <c r="N14" s="44">
        <v>4</v>
      </c>
      <c r="O14" s="45" t="s">
        <v>128</v>
      </c>
    </row>
    <row r="15" spans="2:15" ht="15.95" customHeight="1">
      <c r="B15" s="37" t="s">
        <v>38</v>
      </c>
      <c r="C15" s="38" t="s">
        <v>37</v>
      </c>
      <c r="D15" s="39">
        <v>2</v>
      </c>
      <c r="E15" s="40">
        <v>2.0699999999999998</v>
      </c>
      <c r="F15" s="40">
        <v>1.99</v>
      </c>
      <c r="G15" s="41">
        <v>2.0299999999999998</v>
      </c>
      <c r="H15" s="41">
        <v>2.04</v>
      </c>
      <c r="I15" s="41">
        <v>1.98</v>
      </c>
      <c r="J15" s="42">
        <v>3.0303030303030276</v>
      </c>
      <c r="K15" s="43">
        <v>455</v>
      </c>
      <c r="L15" s="43">
        <v>880587192</v>
      </c>
      <c r="M15" s="43">
        <v>1786371229.8399999</v>
      </c>
      <c r="N15" s="44">
        <v>5</v>
      </c>
      <c r="O15" s="45" t="s">
        <v>55</v>
      </c>
    </row>
    <row r="16" spans="2:15" ht="15.95" customHeight="1">
      <c r="B16" s="37" t="s">
        <v>379</v>
      </c>
      <c r="C16" s="38" t="s">
        <v>148</v>
      </c>
      <c r="D16" s="39">
        <v>0.05</v>
      </c>
      <c r="E16" s="40">
        <v>0.05</v>
      </c>
      <c r="F16" s="40">
        <v>0.05</v>
      </c>
      <c r="G16" s="41">
        <v>0.05</v>
      </c>
      <c r="H16" s="41">
        <v>0.05</v>
      </c>
      <c r="I16" s="41">
        <v>0.05</v>
      </c>
      <c r="J16" s="42">
        <v>0</v>
      </c>
      <c r="K16" s="43">
        <v>11</v>
      </c>
      <c r="L16" s="43">
        <v>5000</v>
      </c>
      <c r="M16" s="43">
        <v>250</v>
      </c>
      <c r="N16" s="44">
        <v>1</v>
      </c>
      <c r="O16" s="45" t="s">
        <v>242</v>
      </c>
    </row>
    <row r="17" spans="2:15" ht="15.95" customHeight="1">
      <c r="B17" s="37" t="s">
        <v>243</v>
      </c>
      <c r="C17" s="38" t="s">
        <v>244</v>
      </c>
      <c r="D17" s="39">
        <v>0.3</v>
      </c>
      <c r="E17" s="40">
        <v>0.32</v>
      </c>
      <c r="F17" s="40">
        <v>0.28999999999999998</v>
      </c>
      <c r="G17" s="41">
        <v>0.32</v>
      </c>
      <c r="H17" s="41">
        <v>0.28999999999999998</v>
      </c>
      <c r="I17" s="41">
        <v>0.3</v>
      </c>
      <c r="J17" s="42">
        <v>-3.3333333333333326</v>
      </c>
      <c r="K17" s="43">
        <v>10</v>
      </c>
      <c r="L17" s="43">
        <v>1778429</v>
      </c>
      <c r="M17" s="43">
        <v>562836.16</v>
      </c>
      <c r="N17" s="44">
        <v>4</v>
      </c>
      <c r="O17" s="45" t="s">
        <v>245</v>
      </c>
    </row>
    <row r="18" spans="2:15" ht="15.95" customHeight="1">
      <c r="B18" s="37" t="s">
        <v>200</v>
      </c>
      <c r="C18" s="38" t="s">
        <v>199</v>
      </c>
      <c r="D18" s="39">
        <v>0.73</v>
      </c>
      <c r="E18" s="40">
        <v>0.73</v>
      </c>
      <c r="F18" s="40">
        <v>0.72</v>
      </c>
      <c r="G18" s="41">
        <v>0.72</v>
      </c>
      <c r="H18" s="41">
        <v>0.72</v>
      </c>
      <c r="I18" s="41">
        <v>0.73</v>
      </c>
      <c r="J18" s="42">
        <v>-1.3698630136986356</v>
      </c>
      <c r="K18" s="43">
        <v>14</v>
      </c>
      <c r="L18" s="43">
        <v>1473833</v>
      </c>
      <c r="M18" s="43">
        <v>1061209.76</v>
      </c>
      <c r="N18" s="44">
        <v>4</v>
      </c>
      <c r="O18" s="45" t="s">
        <v>284</v>
      </c>
    </row>
    <row r="19" spans="2:15" ht="15.95" customHeight="1">
      <c r="B19" s="64" t="s">
        <v>249</v>
      </c>
      <c r="C19" s="64" t="s">
        <v>106</v>
      </c>
      <c r="D19" s="75">
        <v>0.68</v>
      </c>
      <c r="E19" s="75">
        <v>0.68</v>
      </c>
      <c r="F19" s="75">
        <v>0.67</v>
      </c>
      <c r="G19" s="75">
        <v>0.68</v>
      </c>
      <c r="H19" s="75">
        <v>0.68</v>
      </c>
      <c r="I19" s="75">
        <v>0.68</v>
      </c>
      <c r="J19" s="76">
        <v>0</v>
      </c>
      <c r="K19" s="77">
        <v>29</v>
      </c>
      <c r="L19" s="77">
        <v>4118836</v>
      </c>
      <c r="M19" s="77">
        <v>2793054.3200000003</v>
      </c>
      <c r="N19" s="78">
        <v>4</v>
      </c>
      <c r="O19" s="12" t="s">
        <v>107</v>
      </c>
    </row>
    <row r="20" spans="2:15" ht="15.95" customHeight="1">
      <c r="B20" s="64" t="s">
        <v>401</v>
      </c>
      <c r="C20" s="64" t="s">
        <v>247</v>
      </c>
      <c r="D20" s="75">
        <v>0.22</v>
      </c>
      <c r="E20" s="75">
        <v>0.22</v>
      </c>
      <c r="F20" s="75">
        <v>0.2</v>
      </c>
      <c r="G20" s="75">
        <v>0.2</v>
      </c>
      <c r="H20" s="75">
        <v>0.2</v>
      </c>
      <c r="I20" s="75">
        <v>0.22</v>
      </c>
      <c r="J20" s="76">
        <v>-9.0909090909090828</v>
      </c>
      <c r="K20" s="77">
        <v>5</v>
      </c>
      <c r="L20" s="77">
        <v>6000000</v>
      </c>
      <c r="M20" s="77">
        <v>1240100</v>
      </c>
      <c r="N20" s="78">
        <v>2</v>
      </c>
      <c r="O20" s="12" t="s">
        <v>248</v>
      </c>
    </row>
    <row r="21" spans="2:15" ht="15.95" customHeight="1">
      <c r="B21" s="64" t="s">
        <v>433</v>
      </c>
      <c r="C21" s="64" t="s">
        <v>201</v>
      </c>
      <c r="D21" s="75">
        <v>0.15</v>
      </c>
      <c r="E21" s="75">
        <v>0.15</v>
      </c>
      <c r="F21" s="75">
        <v>0.15</v>
      </c>
      <c r="G21" s="75">
        <v>0.15</v>
      </c>
      <c r="H21" s="75">
        <v>0.15</v>
      </c>
      <c r="I21" s="75">
        <v>0.15</v>
      </c>
      <c r="J21" s="76">
        <v>0</v>
      </c>
      <c r="K21" s="77">
        <v>1</v>
      </c>
      <c r="L21" s="77">
        <v>13253</v>
      </c>
      <c r="M21" s="77">
        <v>1987.95</v>
      </c>
      <c r="N21" s="78">
        <v>1</v>
      </c>
      <c r="O21" s="12" t="s">
        <v>204</v>
      </c>
    </row>
    <row r="22" spans="2:15" ht="15.95" customHeight="1">
      <c r="B22" s="64" t="s">
        <v>406</v>
      </c>
      <c r="C22" s="64" t="s">
        <v>153</v>
      </c>
      <c r="D22" s="75">
        <v>0.2</v>
      </c>
      <c r="E22" s="75">
        <v>0.2</v>
      </c>
      <c r="F22" s="75">
        <v>0.19</v>
      </c>
      <c r="G22" s="75">
        <v>0.19</v>
      </c>
      <c r="H22" s="75">
        <v>0.19</v>
      </c>
      <c r="I22" s="75">
        <v>0.21</v>
      </c>
      <c r="J22" s="76">
        <v>-9.5238095238095237</v>
      </c>
      <c r="K22" s="77">
        <v>5</v>
      </c>
      <c r="L22" s="77">
        <v>139790</v>
      </c>
      <c r="M22" s="77">
        <v>26958</v>
      </c>
      <c r="N22" s="78">
        <v>3</v>
      </c>
      <c r="O22" s="12" t="s">
        <v>154</v>
      </c>
    </row>
    <row r="23" spans="2:15" ht="15.95" customHeight="1">
      <c r="B23" s="64" t="s">
        <v>403</v>
      </c>
      <c r="C23" s="64" t="s">
        <v>295</v>
      </c>
      <c r="D23" s="75">
        <v>0.42</v>
      </c>
      <c r="E23" s="75">
        <v>0.42</v>
      </c>
      <c r="F23" s="75">
        <v>0.35</v>
      </c>
      <c r="G23" s="75">
        <v>0.35</v>
      </c>
      <c r="H23" s="75">
        <v>0.35</v>
      </c>
      <c r="I23" s="75">
        <v>0.49</v>
      </c>
      <c r="J23" s="76">
        <v>-28.571428571428569</v>
      </c>
      <c r="K23" s="77">
        <v>2</v>
      </c>
      <c r="L23" s="77">
        <v>2000000</v>
      </c>
      <c r="M23" s="77">
        <v>770000</v>
      </c>
      <c r="N23" s="78">
        <v>2</v>
      </c>
      <c r="O23" s="12" t="s">
        <v>296</v>
      </c>
    </row>
    <row r="24" spans="2:15" ht="15.95" customHeight="1">
      <c r="B24" s="64" t="s">
        <v>297</v>
      </c>
      <c r="C24" s="64" t="s">
        <v>298</v>
      </c>
      <c r="D24" s="75">
        <v>0.85</v>
      </c>
      <c r="E24" s="75">
        <v>0.85</v>
      </c>
      <c r="F24" s="75">
        <v>0.85</v>
      </c>
      <c r="G24" s="75">
        <v>0.85</v>
      </c>
      <c r="H24" s="75">
        <v>0.85</v>
      </c>
      <c r="I24" s="75">
        <v>0.85</v>
      </c>
      <c r="J24" s="76">
        <v>0</v>
      </c>
      <c r="K24" s="77">
        <v>2</v>
      </c>
      <c r="L24" s="77">
        <v>705909</v>
      </c>
      <c r="M24" s="77">
        <v>600022.65</v>
      </c>
      <c r="N24" s="78">
        <v>1</v>
      </c>
      <c r="O24" s="12" t="s">
        <v>299</v>
      </c>
    </row>
    <row r="25" spans="2:15" ht="15.95" customHeight="1">
      <c r="B25" s="95" t="s">
        <v>229</v>
      </c>
      <c r="C25" s="96" t="s">
        <v>230</v>
      </c>
      <c r="D25" s="97">
        <v>0.09</v>
      </c>
      <c r="E25" s="97">
        <v>0.09</v>
      </c>
      <c r="F25" s="97">
        <v>0.09</v>
      </c>
      <c r="G25" s="97">
        <v>0.09</v>
      </c>
      <c r="H25" s="97">
        <v>0.09</v>
      </c>
      <c r="I25" s="97">
        <v>0.09</v>
      </c>
      <c r="J25" s="98">
        <v>0</v>
      </c>
      <c r="K25" s="99">
        <v>10</v>
      </c>
      <c r="L25" s="100">
        <v>312000000</v>
      </c>
      <c r="M25" s="100">
        <v>28080000</v>
      </c>
      <c r="N25" s="101">
        <v>3</v>
      </c>
      <c r="O25" s="24" t="s">
        <v>231</v>
      </c>
    </row>
    <row r="26" spans="2:15" ht="15.95" customHeight="1">
      <c r="B26" s="147" t="s">
        <v>377</v>
      </c>
      <c r="C26" s="149"/>
      <c r="D26" s="147"/>
      <c r="E26" s="148"/>
      <c r="F26" s="148"/>
      <c r="G26" s="148"/>
      <c r="H26" s="148"/>
      <c r="I26" s="148"/>
      <c r="J26" s="149"/>
      <c r="K26" s="48">
        <f>SUM(K5:K25)</f>
        <v>1551</v>
      </c>
      <c r="L26" s="49">
        <f>SUM(L5:L25)</f>
        <v>2102942932</v>
      </c>
      <c r="M26" s="49">
        <f>SUM(M5:M25)</f>
        <v>2752657704.5900002</v>
      </c>
      <c r="N26" s="49">
        <v>5</v>
      </c>
      <c r="O26" s="47" t="s">
        <v>14</v>
      </c>
    </row>
    <row r="27" spans="2:15" ht="15.95" customHeight="1">
      <c r="B27" s="53" t="s">
        <v>27</v>
      </c>
      <c r="C27" s="151"/>
      <c r="D27" s="151" t="s">
        <v>95</v>
      </c>
      <c r="E27" s="151"/>
      <c r="F27" s="151"/>
      <c r="G27" s="151"/>
      <c r="H27" s="151"/>
      <c r="I27" s="151"/>
      <c r="J27" s="151"/>
      <c r="K27" s="151"/>
      <c r="L27" s="151"/>
      <c r="M27" s="151"/>
      <c r="N27" s="151"/>
      <c r="O27" s="151"/>
    </row>
    <row r="28" spans="2:15" ht="15.95" customHeight="1">
      <c r="B28" s="37" t="s">
        <v>387</v>
      </c>
      <c r="C28" s="38" t="s">
        <v>32</v>
      </c>
      <c r="D28" s="39">
        <v>12.11</v>
      </c>
      <c r="E28" s="40">
        <v>13.25</v>
      </c>
      <c r="F28" s="40">
        <v>12.11</v>
      </c>
      <c r="G28" s="41">
        <v>12.89</v>
      </c>
      <c r="H28" s="41">
        <v>13.13</v>
      </c>
      <c r="I28" s="41">
        <v>12.11</v>
      </c>
      <c r="J28" s="42">
        <v>8.4227910817506348</v>
      </c>
      <c r="K28" s="43">
        <v>895</v>
      </c>
      <c r="L28" s="43">
        <v>132197914</v>
      </c>
      <c r="M28" s="43">
        <v>1703555610.6600001</v>
      </c>
      <c r="N28" s="44">
        <v>5</v>
      </c>
      <c r="O28" s="45" t="s">
        <v>33</v>
      </c>
    </row>
    <row r="29" spans="2:15" ht="15.95" customHeight="1">
      <c r="B29" s="37" t="s">
        <v>112</v>
      </c>
      <c r="C29" s="38" t="s">
        <v>113</v>
      </c>
      <c r="D29" s="39">
        <v>2.5499999999999998</v>
      </c>
      <c r="E29" s="40">
        <v>2.57</v>
      </c>
      <c r="F29" s="40">
        <v>2.5499999999999998</v>
      </c>
      <c r="G29" s="41">
        <v>2.57</v>
      </c>
      <c r="H29" s="41">
        <v>2.57</v>
      </c>
      <c r="I29" s="41">
        <v>2.5499999999999998</v>
      </c>
      <c r="J29" s="42">
        <v>0.78431372549019329</v>
      </c>
      <c r="K29" s="43">
        <v>19</v>
      </c>
      <c r="L29" s="43">
        <v>101796</v>
      </c>
      <c r="M29" s="43">
        <v>261110.68</v>
      </c>
      <c r="N29" s="44">
        <v>5</v>
      </c>
      <c r="O29" s="45" t="s">
        <v>301</v>
      </c>
    </row>
    <row r="30" spans="2:15" ht="15.95" customHeight="1">
      <c r="B30" s="150" t="s">
        <v>93</v>
      </c>
      <c r="C30" s="150"/>
      <c r="D30" s="150"/>
      <c r="E30" s="150"/>
      <c r="F30" s="150"/>
      <c r="G30" s="150"/>
      <c r="H30" s="150"/>
      <c r="I30" s="150"/>
      <c r="J30" s="150"/>
      <c r="K30" s="48">
        <f>SUM(K28:K29)</f>
        <v>914</v>
      </c>
      <c r="L30" s="49">
        <f>SUM(L28:L29)</f>
        <v>132299710</v>
      </c>
      <c r="M30" s="49">
        <f>SUM(M28:M29)</f>
        <v>1703816721.3400002</v>
      </c>
      <c r="N30" s="49">
        <v>5</v>
      </c>
      <c r="O30" s="47" t="s">
        <v>14</v>
      </c>
    </row>
    <row r="31" spans="2:15" ht="15.95" customHeight="1">
      <c r="B31" s="53" t="s">
        <v>114</v>
      </c>
      <c r="C31" s="151"/>
      <c r="D31" s="151" t="s">
        <v>116</v>
      </c>
      <c r="E31" s="151"/>
      <c r="F31" s="151"/>
      <c r="G31" s="151"/>
      <c r="H31" s="151"/>
      <c r="I31" s="151"/>
      <c r="J31" s="151"/>
      <c r="K31" s="151"/>
      <c r="L31" s="151"/>
      <c r="M31" s="151"/>
      <c r="N31" s="151"/>
      <c r="O31" s="151"/>
    </row>
    <row r="32" spans="2:15" ht="15.95" customHeight="1">
      <c r="B32" s="37" t="s">
        <v>383</v>
      </c>
      <c r="C32" s="57" t="s">
        <v>163</v>
      </c>
      <c r="D32" s="54">
        <v>0.88</v>
      </c>
      <c r="E32" s="54">
        <v>1</v>
      </c>
      <c r="F32" s="54">
        <v>0.88</v>
      </c>
      <c r="G32" s="41">
        <v>0.88</v>
      </c>
      <c r="H32" s="54">
        <v>1</v>
      </c>
      <c r="I32" s="54">
        <v>0.88</v>
      </c>
      <c r="J32" s="42">
        <v>13.636363636363647</v>
      </c>
      <c r="K32" s="43">
        <v>19</v>
      </c>
      <c r="L32" s="43">
        <v>361295</v>
      </c>
      <c r="M32" s="43">
        <v>318697.37</v>
      </c>
      <c r="N32" s="44">
        <v>2</v>
      </c>
      <c r="O32" s="45" t="s">
        <v>164</v>
      </c>
    </row>
    <row r="33" spans="2:15" ht="15.95" customHeight="1">
      <c r="B33" s="37" t="s">
        <v>407</v>
      </c>
      <c r="C33" s="57" t="s">
        <v>149</v>
      </c>
      <c r="D33" s="54">
        <v>0.78</v>
      </c>
      <c r="E33" s="54">
        <v>0.78</v>
      </c>
      <c r="F33" s="54">
        <v>0.78</v>
      </c>
      <c r="G33" s="41">
        <v>0.78</v>
      </c>
      <c r="H33" s="54">
        <v>0.78</v>
      </c>
      <c r="I33" s="54">
        <v>0.6</v>
      </c>
      <c r="J33" s="42">
        <v>30.000000000000004</v>
      </c>
      <c r="K33" s="43">
        <v>2</v>
      </c>
      <c r="L33" s="43">
        <v>783714</v>
      </c>
      <c r="M33" s="43">
        <v>611296.91999999993</v>
      </c>
      <c r="N33" s="44">
        <v>2</v>
      </c>
      <c r="O33" s="45" t="s">
        <v>150</v>
      </c>
    </row>
    <row r="34" spans="2:15" ht="15.95" customHeight="1">
      <c r="B34" s="37" t="s">
        <v>415</v>
      </c>
      <c r="C34" s="57" t="s">
        <v>207</v>
      </c>
      <c r="D34" s="54">
        <v>0.6</v>
      </c>
      <c r="E34" s="54">
        <v>0.6</v>
      </c>
      <c r="F34" s="54">
        <v>0.6</v>
      </c>
      <c r="G34" s="41">
        <v>0.6</v>
      </c>
      <c r="H34" s="54">
        <v>0.6</v>
      </c>
      <c r="I34" s="54">
        <v>0.6</v>
      </c>
      <c r="J34" s="42">
        <v>0</v>
      </c>
      <c r="K34" s="43">
        <v>1</v>
      </c>
      <c r="L34" s="43">
        <v>29195</v>
      </c>
      <c r="M34" s="43">
        <v>17517</v>
      </c>
      <c r="N34" s="44">
        <v>1</v>
      </c>
      <c r="O34" s="45" t="s">
        <v>211</v>
      </c>
    </row>
    <row r="35" spans="2:15" ht="15.95" customHeight="1">
      <c r="B35" s="150" t="s">
        <v>115</v>
      </c>
      <c r="C35" s="150"/>
      <c r="D35" s="150"/>
      <c r="E35" s="150"/>
      <c r="F35" s="150"/>
      <c r="G35" s="150"/>
      <c r="H35" s="150"/>
      <c r="I35" s="150"/>
      <c r="J35" s="150"/>
      <c r="K35" s="48">
        <f>SUM(K32:K34)</f>
        <v>22</v>
      </c>
      <c r="L35" s="49">
        <f>SUM(L32:L34)</f>
        <v>1174204</v>
      </c>
      <c r="M35" s="49">
        <f>SUM(M32:M34)</f>
        <v>947511.28999999992</v>
      </c>
      <c r="N35" s="49"/>
      <c r="O35" s="47" t="s">
        <v>14</v>
      </c>
    </row>
    <row r="36" spans="2:15" ht="36" customHeight="1">
      <c r="B36" s="50" t="s">
        <v>4</v>
      </c>
      <c r="C36" s="51"/>
      <c r="D36" s="51"/>
      <c r="E36" s="143" t="s">
        <v>416</v>
      </c>
      <c r="F36" s="143"/>
      <c r="G36" s="143"/>
      <c r="H36" s="143"/>
      <c r="I36" s="143"/>
      <c r="J36" s="143"/>
      <c r="K36" s="143"/>
      <c r="L36" s="143"/>
      <c r="M36" s="143"/>
      <c r="N36" s="143"/>
      <c r="O36" s="52"/>
    </row>
    <row r="37" spans="2:15" ht="36" customHeight="1">
      <c r="B37" s="144" t="s">
        <v>5</v>
      </c>
      <c r="C37" s="145"/>
      <c r="D37" s="145"/>
      <c r="E37" s="145"/>
      <c r="F37" s="146" t="s">
        <v>417</v>
      </c>
      <c r="G37" s="146"/>
      <c r="H37" s="146"/>
      <c r="I37" s="146"/>
      <c r="J37" s="146"/>
      <c r="K37" s="146"/>
      <c r="L37" s="146"/>
      <c r="M37" s="146"/>
      <c r="N37" s="146"/>
      <c r="O37" s="30"/>
    </row>
    <row r="38" spans="2:15" ht="63.75" customHeight="1">
      <c r="B38" s="31" t="s">
        <v>0</v>
      </c>
      <c r="C38" s="32" t="s">
        <v>6</v>
      </c>
      <c r="D38" s="32" t="s">
        <v>7</v>
      </c>
      <c r="E38" s="32" t="s">
        <v>8</v>
      </c>
      <c r="F38" s="32" t="s">
        <v>9</v>
      </c>
      <c r="G38" s="32" t="s">
        <v>22</v>
      </c>
      <c r="H38" s="32" t="s">
        <v>2</v>
      </c>
      <c r="I38" s="32" t="s">
        <v>23</v>
      </c>
      <c r="J38" s="33" t="s">
        <v>10</v>
      </c>
      <c r="K38" s="34" t="s">
        <v>97</v>
      </c>
      <c r="L38" s="32" t="s">
        <v>64</v>
      </c>
      <c r="M38" s="32" t="s">
        <v>65</v>
      </c>
      <c r="N38" s="32" t="s">
        <v>11</v>
      </c>
      <c r="O38" s="35" t="s">
        <v>1</v>
      </c>
    </row>
    <row r="39" spans="2:15" ht="15.95" customHeight="1">
      <c r="B39" s="53" t="s">
        <v>28</v>
      </c>
      <c r="C39" s="151"/>
      <c r="D39" s="151" t="s">
        <v>31</v>
      </c>
      <c r="E39" s="151"/>
      <c r="F39" s="151"/>
      <c r="G39" s="151"/>
      <c r="H39" s="151"/>
      <c r="I39" s="151"/>
      <c r="J39" s="151"/>
      <c r="K39" s="151"/>
      <c r="L39" s="151"/>
      <c r="M39" s="151"/>
      <c r="N39" s="151"/>
      <c r="O39" s="151"/>
    </row>
    <row r="40" spans="2:15" ht="15.95" customHeight="1">
      <c r="B40" s="37" t="s">
        <v>400</v>
      </c>
      <c r="C40" s="38" t="s">
        <v>143</v>
      </c>
      <c r="D40" s="39">
        <v>4.4400000000000004</v>
      </c>
      <c r="E40" s="40">
        <v>4.5</v>
      </c>
      <c r="F40" s="40">
        <v>4.25</v>
      </c>
      <c r="G40" s="41">
        <v>4.42</v>
      </c>
      <c r="H40" s="41">
        <v>4.4800000000000004</v>
      </c>
      <c r="I40" s="41">
        <v>4.4800000000000004</v>
      </c>
      <c r="J40" s="42">
        <v>0</v>
      </c>
      <c r="K40" s="43">
        <v>50</v>
      </c>
      <c r="L40" s="43">
        <v>1000000</v>
      </c>
      <c r="M40" s="43">
        <v>4416898.38</v>
      </c>
      <c r="N40" s="44">
        <v>3</v>
      </c>
      <c r="O40" s="45" t="s">
        <v>144</v>
      </c>
    </row>
    <row r="41" spans="2:15" ht="15.95" customHeight="1">
      <c r="B41" s="37" t="s">
        <v>67</v>
      </c>
      <c r="C41" s="38" t="s">
        <v>68</v>
      </c>
      <c r="D41" s="39">
        <v>3.29</v>
      </c>
      <c r="E41" s="40">
        <v>3.29</v>
      </c>
      <c r="F41" s="40">
        <v>3.16</v>
      </c>
      <c r="G41" s="41">
        <v>3.22</v>
      </c>
      <c r="H41" s="41">
        <v>3.2</v>
      </c>
      <c r="I41" s="41">
        <v>3.29</v>
      </c>
      <c r="J41" s="42">
        <v>-2.7355623100303927</v>
      </c>
      <c r="K41" s="43">
        <v>136</v>
      </c>
      <c r="L41" s="43">
        <v>19644079</v>
      </c>
      <c r="M41" s="43">
        <v>63220054.569999993</v>
      </c>
      <c r="N41" s="44">
        <v>5</v>
      </c>
      <c r="O41" s="45" t="s">
        <v>69</v>
      </c>
    </row>
    <row r="42" spans="2:15" ht="15.95" customHeight="1">
      <c r="B42" s="37" t="s">
        <v>411</v>
      </c>
      <c r="C42" s="38" t="s">
        <v>178</v>
      </c>
      <c r="D42" s="39">
        <v>0.9</v>
      </c>
      <c r="E42" s="40">
        <v>0.9</v>
      </c>
      <c r="F42" s="40">
        <v>0.9</v>
      </c>
      <c r="G42" s="41">
        <v>0.9</v>
      </c>
      <c r="H42" s="41">
        <v>0.9</v>
      </c>
      <c r="I42" s="41">
        <v>0.9</v>
      </c>
      <c r="J42" s="42">
        <v>0</v>
      </c>
      <c r="K42" s="43">
        <v>1</v>
      </c>
      <c r="L42" s="43">
        <v>16567</v>
      </c>
      <c r="M42" s="43">
        <v>14910.3</v>
      </c>
      <c r="N42" s="44">
        <v>1</v>
      </c>
      <c r="O42" s="45" t="s">
        <v>180</v>
      </c>
    </row>
    <row r="43" spans="2:15" ht="15.95" customHeight="1">
      <c r="B43" s="37" t="s">
        <v>70</v>
      </c>
      <c r="C43" s="38" t="s">
        <v>71</v>
      </c>
      <c r="D43" s="39">
        <v>29.95</v>
      </c>
      <c r="E43" s="40">
        <v>30.95</v>
      </c>
      <c r="F43" s="40">
        <v>29.25</v>
      </c>
      <c r="G43" s="41">
        <v>29.89</v>
      </c>
      <c r="H43" s="41">
        <v>30</v>
      </c>
      <c r="I43" s="41">
        <v>29.5</v>
      </c>
      <c r="J43" s="42">
        <v>1.6949152542372836</v>
      </c>
      <c r="K43" s="43">
        <v>141</v>
      </c>
      <c r="L43" s="43">
        <v>5347966</v>
      </c>
      <c r="M43" s="43">
        <v>159832597.55000001</v>
      </c>
      <c r="N43" s="44">
        <v>5</v>
      </c>
      <c r="O43" s="45" t="s">
        <v>72</v>
      </c>
    </row>
    <row r="44" spans="2:15" ht="15.95" customHeight="1">
      <c r="B44" s="37" t="s">
        <v>414</v>
      </c>
      <c r="C44" s="38" t="s">
        <v>118</v>
      </c>
      <c r="D44" s="39">
        <v>0.7</v>
      </c>
      <c r="E44" s="40">
        <v>0.7</v>
      </c>
      <c r="F44" s="40">
        <v>0.7</v>
      </c>
      <c r="G44" s="41">
        <v>0.7</v>
      </c>
      <c r="H44" s="41">
        <v>0.7</v>
      </c>
      <c r="I44" s="41">
        <v>0.7</v>
      </c>
      <c r="J44" s="42">
        <v>0</v>
      </c>
      <c r="K44" s="43">
        <v>1</v>
      </c>
      <c r="L44" s="43">
        <v>12780</v>
      </c>
      <c r="M44" s="43">
        <v>8946</v>
      </c>
      <c r="N44" s="44">
        <v>1</v>
      </c>
      <c r="O44" s="45" t="s">
        <v>334</v>
      </c>
    </row>
    <row r="45" spans="2:15" ht="15.95" customHeight="1">
      <c r="B45" s="37" t="s">
        <v>395</v>
      </c>
      <c r="C45" s="38" t="s">
        <v>202</v>
      </c>
      <c r="D45" s="39">
        <v>1.5</v>
      </c>
      <c r="E45" s="40">
        <v>1.59</v>
      </c>
      <c r="F45" s="40">
        <v>1.5</v>
      </c>
      <c r="G45" s="41">
        <v>1.56</v>
      </c>
      <c r="H45" s="41">
        <v>1.56</v>
      </c>
      <c r="I45" s="41">
        <v>1.56</v>
      </c>
      <c r="J45" s="42">
        <v>0</v>
      </c>
      <c r="K45" s="43">
        <v>18</v>
      </c>
      <c r="L45" s="43">
        <v>1878976</v>
      </c>
      <c r="M45" s="43">
        <v>2880972.17</v>
      </c>
      <c r="N45" s="44">
        <v>4</v>
      </c>
      <c r="O45" s="45" t="s">
        <v>203</v>
      </c>
    </row>
    <row r="46" spans="2:15" ht="15.95" customHeight="1">
      <c r="B46" s="37" t="s">
        <v>376</v>
      </c>
      <c r="C46" s="38" t="s">
        <v>179</v>
      </c>
      <c r="D46" s="39">
        <v>1.7</v>
      </c>
      <c r="E46" s="40">
        <v>1.9</v>
      </c>
      <c r="F46" s="40">
        <v>1.65</v>
      </c>
      <c r="G46" s="41">
        <v>1.82</v>
      </c>
      <c r="H46" s="41">
        <v>1.9</v>
      </c>
      <c r="I46" s="41">
        <v>1.78</v>
      </c>
      <c r="J46" s="42">
        <v>6.7415730337078594</v>
      </c>
      <c r="K46" s="43">
        <v>45</v>
      </c>
      <c r="L46" s="43">
        <v>5460197</v>
      </c>
      <c r="M46" s="43">
        <v>9918703.6699999999</v>
      </c>
      <c r="N46" s="44">
        <v>5</v>
      </c>
      <c r="O46" s="45" t="s">
        <v>181</v>
      </c>
    </row>
    <row r="47" spans="2:15" ht="15.95" customHeight="1">
      <c r="B47" s="37" t="s">
        <v>405</v>
      </c>
      <c r="C47" s="38" t="s">
        <v>215</v>
      </c>
      <c r="D47" s="39">
        <v>1.2</v>
      </c>
      <c r="E47" s="40">
        <v>1.2</v>
      </c>
      <c r="F47" s="40">
        <v>1.1399999999999999</v>
      </c>
      <c r="G47" s="41">
        <v>1.1399999999999999</v>
      </c>
      <c r="H47" s="41">
        <v>1.1399999999999999</v>
      </c>
      <c r="I47" s="41">
        <v>1.2</v>
      </c>
      <c r="J47" s="42">
        <v>-5.0000000000000044</v>
      </c>
      <c r="K47" s="43">
        <v>34</v>
      </c>
      <c r="L47" s="43">
        <v>15940152</v>
      </c>
      <c r="M47" s="43">
        <v>18175533.279999997</v>
      </c>
      <c r="N47" s="44">
        <v>4</v>
      </c>
      <c r="O47" s="45" t="s">
        <v>216</v>
      </c>
    </row>
    <row r="48" spans="2:15" ht="15.95" customHeight="1">
      <c r="B48" s="150" t="s">
        <v>94</v>
      </c>
      <c r="C48" s="150"/>
      <c r="D48" s="150"/>
      <c r="E48" s="150"/>
      <c r="F48" s="150"/>
      <c r="G48" s="150"/>
      <c r="H48" s="150"/>
      <c r="I48" s="150"/>
      <c r="J48" s="150"/>
      <c r="K48" s="48">
        <f>SUM(K40:K47)</f>
        <v>426</v>
      </c>
      <c r="L48" s="49">
        <f>SUM(L40:L47)</f>
        <v>49300717</v>
      </c>
      <c r="M48" s="49">
        <f>SUM(M40:M47)</f>
        <v>258468615.91999999</v>
      </c>
      <c r="N48" s="49">
        <v>5</v>
      </c>
      <c r="O48" s="47" t="s">
        <v>14</v>
      </c>
    </row>
    <row r="49" spans="2:15" ht="15.95" customHeight="1">
      <c r="B49" s="53" t="s">
        <v>76</v>
      </c>
      <c r="C49" s="151" t="s">
        <v>30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</row>
    <row r="50" spans="2:15" ht="15.95" customHeight="1">
      <c r="B50" s="37" t="s">
        <v>56</v>
      </c>
      <c r="C50" s="38" t="s">
        <v>57</v>
      </c>
      <c r="D50" s="39">
        <v>2.4500000000000002</v>
      </c>
      <c r="E50" s="39">
        <v>2.46</v>
      </c>
      <c r="F50" s="40">
        <v>2.42</v>
      </c>
      <c r="G50" s="41">
        <v>2.4300000000000002</v>
      </c>
      <c r="H50" s="41">
        <v>2.4500000000000002</v>
      </c>
      <c r="I50" s="41">
        <v>2.4500000000000002</v>
      </c>
      <c r="J50" s="42">
        <v>0</v>
      </c>
      <c r="K50" s="43">
        <v>167</v>
      </c>
      <c r="L50" s="43">
        <v>67702764</v>
      </c>
      <c r="M50" s="43">
        <v>164709112.00999999</v>
      </c>
      <c r="N50" s="44">
        <v>5</v>
      </c>
      <c r="O50" s="45" t="s">
        <v>58</v>
      </c>
    </row>
    <row r="51" spans="2:15" ht="15.95" customHeight="1">
      <c r="B51" s="37" t="s">
        <v>157</v>
      </c>
      <c r="C51" s="38" t="s">
        <v>156</v>
      </c>
      <c r="D51" s="39">
        <v>6.06</v>
      </c>
      <c r="E51" s="39">
        <v>6.4</v>
      </c>
      <c r="F51" s="40">
        <v>6</v>
      </c>
      <c r="G51" s="41">
        <v>6.06</v>
      </c>
      <c r="H51" s="41">
        <v>6.05</v>
      </c>
      <c r="I51" s="41">
        <v>6.05</v>
      </c>
      <c r="J51" s="42">
        <v>0</v>
      </c>
      <c r="K51" s="43">
        <v>104</v>
      </c>
      <c r="L51" s="43">
        <v>5436525</v>
      </c>
      <c r="M51" s="43">
        <v>32960639.350000001</v>
      </c>
      <c r="N51" s="44">
        <v>5</v>
      </c>
      <c r="O51" s="45" t="s">
        <v>158</v>
      </c>
    </row>
    <row r="52" spans="2:15" ht="15.95" customHeight="1">
      <c r="B52" s="37" t="s">
        <v>187</v>
      </c>
      <c r="C52" s="38" t="s">
        <v>185</v>
      </c>
      <c r="D52" s="39">
        <v>16.5</v>
      </c>
      <c r="E52" s="39">
        <v>16.510000000000002</v>
      </c>
      <c r="F52" s="40">
        <v>16.5</v>
      </c>
      <c r="G52" s="41">
        <v>16.5</v>
      </c>
      <c r="H52" s="41">
        <v>16.510000000000002</v>
      </c>
      <c r="I52" s="41">
        <v>16.5</v>
      </c>
      <c r="J52" s="42">
        <v>6.0606060606072099E-2</v>
      </c>
      <c r="K52" s="43">
        <v>4</v>
      </c>
      <c r="L52" s="43">
        <v>5659</v>
      </c>
      <c r="M52" s="43">
        <v>93397.06</v>
      </c>
      <c r="N52" s="44">
        <v>1</v>
      </c>
      <c r="O52" s="45" t="s">
        <v>196</v>
      </c>
    </row>
    <row r="53" spans="2:15" ht="15.95" customHeight="1">
      <c r="B53" s="37" t="s">
        <v>59</v>
      </c>
      <c r="C53" s="38" t="s">
        <v>34</v>
      </c>
      <c r="D53" s="39">
        <v>5.05</v>
      </c>
      <c r="E53" s="40">
        <v>5.4</v>
      </c>
      <c r="F53" s="40">
        <v>5</v>
      </c>
      <c r="G53" s="41">
        <v>5.12</v>
      </c>
      <c r="H53" s="41">
        <v>5.0599999999999996</v>
      </c>
      <c r="I53" s="41">
        <v>5.07</v>
      </c>
      <c r="J53" s="42">
        <v>-0.19723865877713243</v>
      </c>
      <c r="K53" s="43">
        <v>770</v>
      </c>
      <c r="L53" s="43">
        <v>206196320</v>
      </c>
      <c r="M53" s="43">
        <v>1055861224.3900001</v>
      </c>
      <c r="N53" s="44">
        <v>5</v>
      </c>
      <c r="O53" s="45" t="s">
        <v>35</v>
      </c>
    </row>
    <row r="54" spans="2:15" ht="15.95" customHeight="1">
      <c r="B54" s="37" t="s">
        <v>60</v>
      </c>
      <c r="C54" s="38" t="s">
        <v>41</v>
      </c>
      <c r="D54" s="39">
        <v>2.62</v>
      </c>
      <c r="E54" s="40">
        <v>2.97</v>
      </c>
      <c r="F54" s="40">
        <v>2.5</v>
      </c>
      <c r="G54" s="41">
        <v>2.63</v>
      </c>
      <c r="H54" s="54">
        <v>2.67</v>
      </c>
      <c r="I54" s="54">
        <v>2.6</v>
      </c>
      <c r="J54" s="42">
        <v>2.6923076923076827</v>
      </c>
      <c r="K54" s="43">
        <v>43</v>
      </c>
      <c r="L54" s="43">
        <v>5458755</v>
      </c>
      <c r="M54" s="43">
        <v>14378332.25</v>
      </c>
      <c r="N54" s="44">
        <v>5</v>
      </c>
      <c r="O54" s="45" t="s">
        <v>61</v>
      </c>
    </row>
    <row r="55" spans="2:15" ht="15.95" customHeight="1">
      <c r="B55" s="37" t="s">
        <v>399</v>
      </c>
      <c r="C55" s="38" t="s">
        <v>46</v>
      </c>
      <c r="D55" s="39">
        <v>2.5</v>
      </c>
      <c r="E55" s="40">
        <v>2.6</v>
      </c>
      <c r="F55" s="40">
        <v>2.5</v>
      </c>
      <c r="G55" s="41">
        <v>2.5499999999999998</v>
      </c>
      <c r="H55" s="54">
        <v>2.5499999999999998</v>
      </c>
      <c r="I55" s="54">
        <v>2.5499999999999998</v>
      </c>
      <c r="J55" s="42">
        <v>0</v>
      </c>
      <c r="K55" s="43">
        <v>30</v>
      </c>
      <c r="L55" s="43">
        <v>7582982</v>
      </c>
      <c r="M55" s="43">
        <v>19341502.140000001</v>
      </c>
      <c r="N55" s="44">
        <v>5</v>
      </c>
      <c r="O55" s="45" t="s">
        <v>44</v>
      </c>
    </row>
    <row r="56" spans="2:15" ht="15.95" customHeight="1">
      <c r="B56" s="37" t="s">
        <v>127</v>
      </c>
      <c r="C56" s="38" t="s">
        <v>126</v>
      </c>
      <c r="D56" s="39">
        <v>4.2</v>
      </c>
      <c r="E56" s="40">
        <v>4.2</v>
      </c>
      <c r="F56" s="40">
        <v>4.2</v>
      </c>
      <c r="G56" s="41">
        <v>4.2</v>
      </c>
      <c r="H56" s="54">
        <v>4.2</v>
      </c>
      <c r="I56" s="54">
        <v>4.25</v>
      </c>
      <c r="J56" s="42">
        <v>-1.1764705882352899</v>
      </c>
      <c r="K56" s="43">
        <v>3</v>
      </c>
      <c r="L56" s="43">
        <v>250994</v>
      </c>
      <c r="M56" s="43">
        <v>1054174.8</v>
      </c>
      <c r="N56" s="44">
        <v>2</v>
      </c>
      <c r="O56" s="45" t="s">
        <v>129</v>
      </c>
    </row>
    <row r="57" spans="2:15" ht="15.95" customHeight="1">
      <c r="B57" s="37" t="s">
        <v>410</v>
      </c>
      <c r="C57" s="38" t="s">
        <v>186</v>
      </c>
      <c r="D57" s="39">
        <v>1.05</v>
      </c>
      <c r="E57" s="40">
        <v>1.25</v>
      </c>
      <c r="F57" s="40">
        <v>1</v>
      </c>
      <c r="G57" s="41">
        <v>1.17</v>
      </c>
      <c r="H57" s="54">
        <v>1.22</v>
      </c>
      <c r="I57" s="54">
        <v>1.05</v>
      </c>
      <c r="J57" s="42">
        <v>16.190476190476176</v>
      </c>
      <c r="K57" s="43">
        <v>132</v>
      </c>
      <c r="L57" s="43">
        <v>33129623</v>
      </c>
      <c r="M57" s="43">
        <v>38750384.210000001</v>
      </c>
      <c r="N57" s="44">
        <v>5</v>
      </c>
      <c r="O57" s="45" t="s">
        <v>195</v>
      </c>
    </row>
    <row r="58" spans="2:15" ht="15.95" customHeight="1">
      <c r="B58" s="37" t="s">
        <v>384</v>
      </c>
      <c r="C58" s="38" t="s">
        <v>155</v>
      </c>
      <c r="D58" s="39">
        <v>2.0499999999999998</v>
      </c>
      <c r="E58" s="40">
        <v>2.0499999999999998</v>
      </c>
      <c r="F58" s="40">
        <v>2.0499999999999998</v>
      </c>
      <c r="G58" s="41">
        <v>2.0499999999999998</v>
      </c>
      <c r="H58" s="41">
        <v>2.0499999999999998</v>
      </c>
      <c r="I58" s="41">
        <v>2.0499999999999998</v>
      </c>
      <c r="J58" s="42">
        <v>0</v>
      </c>
      <c r="K58" s="43">
        <v>6</v>
      </c>
      <c r="L58" s="43">
        <v>2804909</v>
      </c>
      <c r="M58" s="43">
        <v>5750063.4500000002</v>
      </c>
      <c r="N58" s="44">
        <v>3</v>
      </c>
      <c r="O58" s="45" t="s">
        <v>159</v>
      </c>
    </row>
    <row r="59" spans="2:15" ht="15.95" customHeight="1">
      <c r="B59" s="37" t="s">
        <v>84</v>
      </c>
      <c r="C59" s="38" t="s">
        <v>85</v>
      </c>
      <c r="D59" s="39">
        <v>2.2999999999999998</v>
      </c>
      <c r="E59" s="40">
        <v>2.2999999999999998</v>
      </c>
      <c r="F59" s="40">
        <v>2.11</v>
      </c>
      <c r="G59" s="41">
        <v>2.17</v>
      </c>
      <c r="H59" s="41">
        <v>2.2000000000000002</v>
      </c>
      <c r="I59" s="41">
        <v>2.2999999999999998</v>
      </c>
      <c r="J59" s="42">
        <v>-4.3478260869565073</v>
      </c>
      <c r="K59" s="43">
        <v>25</v>
      </c>
      <c r="L59" s="43">
        <v>2527828</v>
      </c>
      <c r="M59" s="43">
        <v>5487568.4000000004</v>
      </c>
      <c r="N59" s="44">
        <v>5</v>
      </c>
      <c r="O59" s="45" t="s">
        <v>86</v>
      </c>
    </row>
    <row r="60" spans="2:15" ht="15.95" customHeight="1">
      <c r="B60" s="37" t="s">
        <v>87</v>
      </c>
      <c r="C60" s="38" t="s">
        <v>88</v>
      </c>
      <c r="D60" s="39">
        <v>1.2</v>
      </c>
      <c r="E60" s="40">
        <v>1.55</v>
      </c>
      <c r="F60" s="40">
        <v>1.2</v>
      </c>
      <c r="G60" s="41">
        <v>1.42</v>
      </c>
      <c r="H60" s="41">
        <v>1.49</v>
      </c>
      <c r="I60" s="41">
        <v>1.19</v>
      </c>
      <c r="J60" s="42">
        <v>25.210084033613445</v>
      </c>
      <c r="K60" s="43">
        <v>86</v>
      </c>
      <c r="L60" s="43">
        <v>19936480</v>
      </c>
      <c r="M60" s="43">
        <v>28308490.380000003</v>
      </c>
      <c r="N60" s="44">
        <v>5</v>
      </c>
      <c r="O60" s="45" t="s">
        <v>89</v>
      </c>
    </row>
    <row r="61" spans="2:15" ht="15.95" customHeight="1">
      <c r="B61" s="37" t="s">
        <v>428</v>
      </c>
      <c r="C61" s="38" t="s">
        <v>339</v>
      </c>
      <c r="D61" s="39">
        <v>3</v>
      </c>
      <c r="E61" s="40">
        <v>3</v>
      </c>
      <c r="F61" s="40">
        <v>3</v>
      </c>
      <c r="G61" s="41">
        <v>3</v>
      </c>
      <c r="H61" s="41">
        <v>3</v>
      </c>
      <c r="I61" s="41">
        <v>2.93</v>
      </c>
      <c r="J61" s="42">
        <v>2.3890784982935065</v>
      </c>
      <c r="K61" s="43">
        <v>7</v>
      </c>
      <c r="L61" s="43">
        <v>401468</v>
      </c>
      <c r="M61" s="43">
        <v>1204404</v>
      </c>
      <c r="N61" s="44">
        <v>1</v>
      </c>
      <c r="O61" s="45" t="s">
        <v>340</v>
      </c>
    </row>
    <row r="62" spans="2:15" ht="15.95" customHeight="1">
      <c r="B62" s="37" t="s">
        <v>81</v>
      </c>
      <c r="C62" s="38" t="s">
        <v>82</v>
      </c>
      <c r="D62" s="39">
        <v>3.4</v>
      </c>
      <c r="E62" s="40">
        <v>3.7</v>
      </c>
      <c r="F62" s="40">
        <v>3.25</v>
      </c>
      <c r="G62" s="41">
        <v>3.35</v>
      </c>
      <c r="H62" s="41">
        <v>3.34</v>
      </c>
      <c r="I62" s="41">
        <v>3.4</v>
      </c>
      <c r="J62" s="42">
        <v>-1.764705882352946</v>
      </c>
      <c r="K62" s="43">
        <v>143</v>
      </c>
      <c r="L62" s="43">
        <v>22998297</v>
      </c>
      <c r="M62" s="43">
        <v>75772443.099999994</v>
      </c>
      <c r="N62" s="44">
        <v>5</v>
      </c>
      <c r="O62" s="45" t="s">
        <v>83</v>
      </c>
    </row>
    <row r="63" spans="2:15" ht="15.95" customHeight="1">
      <c r="B63" s="37" t="s">
        <v>378</v>
      </c>
      <c r="C63" s="38" t="s">
        <v>79</v>
      </c>
      <c r="D63" s="39">
        <v>1.45</v>
      </c>
      <c r="E63" s="40">
        <v>1.75</v>
      </c>
      <c r="F63" s="40">
        <v>1.45</v>
      </c>
      <c r="G63" s="41">
        <v>1.58</v>
      </c>
      <c r="H63" s="41">
        <v>1.75</v>
      </c>
      <c r="I63" s="41">
        <v>1.45</v>
      </c>
      <c r="J63" s="42">
        <v>20.68965517241379</v>
      </c>
      <c r="K63" s="43">
        <v>118</v>
      </c>
      <c r="L63" s="43">
        <v>27920410</v>
      </c>
      <c r="M63" s="43">
        <v>44159449.079999998</v>
      </c>
      <c r="N63" s="44">
        <v>5</v>
      </c>
      <c r="O63" s="45" t="s">
        <v>80</v>
      </c>
    </row>
    <row r="64" spans="2:15" ht="15.95" customHeight="1">
      <c r="B64" s="37" t="s">
        <v>394</v>
      </c>
      <c r="C64" s="38" t="s">
        <v>77</v>
      </c>
      <c r="D64" s="39">
        <v>1.92</v>
      </c>
      <c r="E64" s="40">
        <v>1.93</v>
      </c>
      <c r="F64" s="40">
        <v>1.85</v>
      </c>
      <c r="G64" s="41">
        <v>1.92</v>
      </c>
      <c r="H64" s="41">
        <v>1.85</v>
      </c>
      <c r="I64" s="41">
        <v>1.92</v>
      </c>
      <c r="J64" s="42">
        <v>-3.6458333333333259</v>
      </c>
      <c r="K64" s="43">
        <v>18</v>
      </c>
      <c r="L64" s="43">
        <v>5288509</v>
      </c>
      <c r="M64" s="43">
        <v>10173831.85</v>
      </c>
      <c r="N64" s="44">
        <v>4</v>
      </c>
      <c r="O64" s="45" t="s">
        <v>78</v>
      </c>
    </row>
    <row r="65" spans="2:15" ht="15.95" customHeight="1">
      <c r="B65" s="37" t="s">
        <v>342</v>
      </c>
      <c r="C65" s="38" t="s">
        <v>343</v>
      </c>
      <c r="D65" s="39">
        <v>1.19</v>
      </c>
      <c r="E65" s="40">
        <v>1.19</v>
      </c>
      <c r="F65" s="40">
        <v>1.1499999999999999</v>
      </c>
      <c r="G65" s="41">
        <v>1.17</v>
      </c>
      <c r="H65" s="41">
        <v>1.17</v>
      </c>
      <c r="I65" s="41">
        <v>1.18</v>
      </c>
      <c r="J65" s="42">
        <v>-0.84745762711864181</v>
      </c>
      <c r="K65" s="43">
        <v>104</v>
      </c>
      <c r="L65" s="43">
        <v>46735802</v>
      </c>
      <c r="M65" s="43">
        <v>54675295.299999997</v>
      </c>
      <c r="N65" s="44">
        <v>5</v>
      </c>
      <c r="O65" s="45" t="s">
        <v>344</v>
      </c>
    </row>
    <row r="66" spans="2:15" ht="15.95" customHeight="1">
      <c r="B66" s="37" t="s">
        <v>145</v>
      </c>
      <c r="C66" s="38" t="s">
        <v>146</v>
      </c>
      <c r="D66" s="39">
        <v>1.86</v>
      </c>
      <c r="E66" s="40">
        <v>2</v>
      </c>
      <c r="F66" s="40">
        <v>1.86</v>
      </c>
      <c r="G66" s="41">
        <v>1.91</v>
      </c>
      <c r="H66" s="41">
        <v>1.95</v>
      </c>
      <c r="I66" s="41">
        <v>1.81</v>
      </c>
      <c r="J66" s="42">
        <v>7.7348066298342566</v>
      </c>
      <c r="K66" s="43">
        <v>20</v>
      </c>
      <c r="L66" s="43">
        <v>2510829</v>
      </c>
      <c r="M66" s="43">
        <v>4795772.5599999996</v>
      </c>
      <c r="N66" s="44">
        <v>4</v>
      </c>
      <c r="O66" s="45" t="s">
        <v>147</v>
      </c>
    </row>
    <row r="67" spans="2:15" ht="15.95" customHeight="1">
      <c r="B67" s="37" t="s">
        <v>350</v>
      </c>
      <c r="C67" s="38" t="s">
        <v>192</v>
      </c>
      <c r="D67" s="39">
        <v>0.71</v>
      </c>
      <c r="E67" s="40">
        <v>0.71</v>
      </c>
      <c r="F67" s="40">
        <v>0.68</v>
      </c>
      <c r="G67" s="41">
        <v>0.69</v>
      </c>
      <c r="H67" s="41">
        <v>0.71</v>
      </c>
      <c r="I67" s="41">
        <v>0.71</v>
      </c>
      <c r="J67" s="42">
        <v>0</v>
      </c>
      <c r="K67" s="43">
        <v>20</v>
      </c>
      <c r="L67" s="43">
        <v>2941819</v>
      </c>
      <c r="M67" s="43">
        <v>2038681.76</v>
      </c>
      <c r="N67" s="44">
        <v>5</v>
      </c>
      <c r="O67" s="45" t="s">
        <v>193</v>
      </c>
    </row>
    <row r="68" spans="2:15" ht="15.95" customHeight="1">
      <c r="B68" s="150" t="s">
        <v>162</v>
      </c>
      <c r="C68" s="150"/>
      <c r="D68" s="150"/>
      <c r="E68" s="150"/>
      <c r="F68" s="150"/>
      <c r="G68" s="150"/>
      <c r="H68" s="150"/>
      <c r="I68" s="150"/>
      <c r="J68" s="150"/>
      <c r="K68" s="48">
        <f>SUM(K50:K67)</f>
        <v>1800</v>
      </c>
      <c r="L68" s="49">
        <f>SUM(L50:L67)</f>
        <v>459829973</v>
      </c>
      <c r="M68" s="49">
        <f>SUM(M50:M67)</f>
        <v>1559514766.0900002</v>
      </c>
      <c r="N68" s="49">
        <v>5</v>
      </c>
      <c r="O68" s="47" t="s">
        <v>14</v>
      </c>
    </row>
    <row r="69" spans="2:15" ht="36" customHeight="1">
      <c r="B69" s="50" t="s">
        <v>4</v>
      </c>
      <c r="C69" s="51"/>
      <c r="D69" s="51"/>
      <c r="E69" s="143" t="s">
        <v>416</v>
      </c>
      <c r="F69" s="143"/>
      <c r="G69" s="143"/>
      <c r="H69" s="143"/>
      <c r="I69" s="143"/>
      <c r="J69" s="143"/>
      <c r="K69" s="143"/>
      <c r="L69" s="143"/>
      <c r="M69" s="143"/>
      <c r="N69" s="143"/>
      <c r="O69" s="52"/>
    </row>
    <row r="70" spans="2:15" ht="36" customHeight="1">
      <c r="B70" s="144" t="s">
        <v>5</v>
      </c>
      <c r="C70" s="145"/>
      <c r="D70" s="145"/>
      <c r="E70" s="145"/>
      <c r="F70" s="146" t="s">
        <v>417</v>
      </c>
      <c r="G70" s="146"/>
      <c r="H70" s="146"/>
      <c r="I70" s="146"/>
      <c r="J70" s="146"/>
      <c r="K70" s="146"/>
      <c r="L70" s="146"/>
      <c r="M70" s="146"/>
      <c r="N70" s="146"/>
      <c r="O70" s="30"/>
    </row>
    <row r="71" spans="2:15" ht="63.75" customHeight="1">
      <c r="B71" s="31" t="s">
        <v>0</v>
      </c>
      <c r="C71" s="32" t="s">
        <v>6</v>
      </c>
      <c r="D71" s="32" t="s">
        <v>7</v>
      </c>
      <c r="E71" s="32" t="s">
        <v>8</v>
      </c>
      <c r="F71" s="32" t="s">
        <v>9</v>
      </c>
      <c r="G71" s="32" t="s">
        <v>22</v>
      </c>
      <c r="H71" s="32" t="s">
        <v>2</v>
      </c>
      <c r="I71" s="32" t="s">
        <v>23</v>
      </c>
      <c r="J71" s="33" t="s">
        <v>10</v>
      </c>
      <c r="K71" s="34" t="s">
        <v>97</v>
      </c>
      <c r="L71" s="32" t="s">
        <v>64</v>
      </c>
      <c r="M71" s="32" t="s">
        <v>65</v>
      </c>
      <c r="N71" s="32" t="s">
        <v>11</v>
      </c>
      <c r="O71" s="35" t="s">
        <v>1</v>
      </c>
    </row>
    <row r="72" spans="2:15" ht="15.95" customHeight="1">
      <c r="B72" s="53" t="s">
        <v>16</v>
      </c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 t="s">
        <v>63</v>
      </c>
      <c r="O72" s="151"/>
    </row>
    <row r="73" spans="2:15" ht="15.95" customHeight="1">
      <c r="B73" s="56" t="s">
        <v>90</v>
      </c>
      <c r="C73" s="56" t="s">
        <v>91</v>
      </c>
      <c r="D73" s="39">
        <v>9.0299999999999994</v>
      </c>
      <c r="E73" s="39">
        <v>9.0299999999999994</v>
      </c>
      <c r="F73" s="39">
        <v>8.9</v>
      </c>
      <c r="G73" s="41">
        <v>8.94</v>
      </c>
      <c r="H73" s="41">
        <v>8.9700000000000006</v>
      </c>
      <c r="I73" s="41">
        <v>8.9499999999999993</v>
      </c>
      <c r="J73" s="42">
        <v>0.22346368715084886</v>
      </c>
      <c r="K73" s="43">
        <v>42</v>
      </c>
      <c r="L73" s="43">
        <v>5321021</v>
      </c>
      <c r="M73" s="43">
        <v>47563778.759999998</v>
      </c>
      <c r="N73" s="44">
        <v>4</v>
      </c>
      <c r="O73" s="5" t="s">
        <v>92</v>
      </c>
    </row>
    <row r="74" spans="2:15" ht="15.95" customHeight="1">
      <c r="B74" s="56" t="s">
        <v>389</v>
      </c>
      <c r="C74" s="56" t="s">
        <v>176</v>
      </c>
      <c r="D74" s="39">
        <v>104</v>
      </c>
      <c r="E74" s="39">
        <v>104</v>
      </c>
      <c r="F74" s="39">
        <v>104</v>
      </c>
      <c r="G74" s="41">
        <v>104</v>
      </c>
      <c r="H74" s="41">
        <v>104</v>
      </c>
      <c r="I74" s="41">
        <v>104</v>
      </c>
      <c r="J74" s="42">
        <v>0</v>
      </c>
      <c r="K74" s="43">
        <v>5</v>
      </c>
      <c r="L74" s="43">
        <v>5473</v>
      </c>
      <c r="M74" s="43">
        <v>569192</v>
      </c>
      <c r="N74" s="44">
        <v>1</v>
      </c>
      <c r="O74" s="5" t="s">
        <v>177</v>
      </c>
    </row>
    <row r="75" spans="2:15" ht="15.95" customHeight="1">
      <c r="B75" s="56" t="s">
        <v>109</v>
      </c>
      <c r="C75" s="56" t="s">
        <v>110</v>
      </c>
      <c r="D75" s="39">
        <v>11.65</v>
      </c>
      <c r="E75" s="39">
        <v>11.7</v>
      </c>
      <c r="F75" s="39">
        <v>11.6</v>
      </c>
      <c r="G75" s="41">
        <v>11.66</v>
      </c>
      <c r="H75" s="41">
        <v>11.7</v>
      </c>
      <c r="I75" s="41">
        <v>11.5</v>
      </c>
      <c r="J75" s="42">
        <v>1.7391304347825987</v>
      </c>
      <c r="K75" s="43">
        <v>9</v>
      </c>
      <c r="L75" s="43">
        <v>223119</v>
      </c>
      <c r="M75" s="43">
        <v>2600517.2999999998</v>
      </c>
      <c r="N75" s="44">
        <v>4</v>
      </c>
      <c r="O75" s="5" t="s">
        <v>111</v>
      </c>
    </row>
    <row r="76" spans="2:15" ht="15.95" customHeight="1">
      <c r="B76" s="56" t="s">
        <v>413</v>
      </c>
      <c r="C76" s="56" t="s">
        <v>354</v>
      </c>
      <c r="D76" s="39">
        <v>7.5</v>
      </c>
      <c r="E76" s="39">
        <v>7.5</v>
      </c>
      <c r="F76" s="39">
        <v>7.5</v>
      </c>
      <c r="G76" s="41">
        <v>7.5</v>
      </c>
      <c r="H76" s="41">
        <v>7.5</v>
      </c>
      <c r="I76" s="41">
        <v>7.3</v>
      </c>
      <c r="J76" s="42">
        <v>2.7397260273972712</v>
      </c>
      <c r="K76" s="43">
        <v>1</v>
      </c>
      <c r="L76" s="43">
        <v>933</v>
      </c>
      <c r="M76" s="43">
        <v>6997.5</v>
      </c>
      <c r="N76" s="44">
        <v>1</v>
      </c>
      <c r="O76" s="5" t="s">
        <v>355</v>
      </c>
    </row>
    <row r="77" spans="2:15" ht="15.95" customHeight="1">
      <c r="B77" s="56" t="s">
        <v>125</v>
      </c>
      <c r="C77" s="56" t="s">
        <v>124</v>
      </c>
      <c r="D77" s="39">
        <v>37</v>
      </c>
      <c r="E77" s="39">
        <v>38</v>
      </c>
      <c r="F77" s="39">
        <v>37</v>
      </c>
      <c r="G77" s="41">
        <v>37.049999999999997</v>
      </c>
      <c r="H77" s="41">
        <v>37</v>
      </c>
      <c r="I77" s="41">
        <v>37</v>
      </c>
      <c r="J77" s="42">
        <v>0</v>
      </c>
      <c r="K77" s="43">
        <v>7</v>
      </c>
      <c r="L77" s="43">
        <v>173336</v>
      </c>
      <c r="M77" s="43">
        <v>6422082</v>
      </c>
      <c r="N77" s="44">
        <v>3</v>
      </c>
      <c r="O77" s="5" t="s">
        <v>130</v>
      </c>
    </row>
    <row r="78" spans="2:15" ht="15.95" customHeight="1">
      <c r="B78" s="56" t="s">
        <v>393</v>
      </c>
      <c r="C78" s="56" t="s">
        <v>214</v>
      </c>
      <c r="D78" s="39">
        <v>23.1</v>
      </c>
      <c r="E78" s="39">
        <v>23.45</v>
      </c>
      <c r="F78" s="39">
        <v>23.1</v>
      </c>
      <c r="G78" s="41">
        <v>23.25</v>
      </c>
      <c r="H78" s="41">
        <v>23.3</v>
      </c>
      <c r="I78" s="41">
        <v>23.1</v>
      </c>
      <c r="J78" s="42">
        <v>0.86580086580085869</v>
      </c>
      <c r="K78" s="43">
        <v>5</v>
      </c>
      <c r="L78" s="43">
        <v>127000</v>
      </c>
      <c r="M78" s="43">
        <v>2952650</v>
      </c>
      <c r="N78" s="44">
        <v>2</v>
      </c>
      <c r="O78" s="5" t="s">
        <v>217</v>
      </c>
    </row>
    <row r="79" spans="2:15" ht="15.95" customHeight="1">
      <c r="B79" s="64" t="s">
        <v>385</v>
      </c>
      <c r="C79" s="64" t="s">
        <v>173</v>
      </c>
      <c r="D79" s="75">
        <v>28.25</v>
      </c>
      <c r="E79" s="75">
        <v>29</v>
      </c>
      <c r="F79" s="75">
        <v>28.25</v>
      </c>
      <c r="G79" s="75">
        <v>28.5</v>
      </c>
      <c r="H79" s="75">
        <v>28.5</v>
      </c>
      <c r="I79" s="75">
        <v>28</v>
      </c>
      <c r="J79" s="76">
        <v>1.7857142857142794</v>
      </c>
      <c r="K79" s="77">
        <v>7</v>
      </c>
      <c r="L79" s="77">
        <v>192599</v>
      </c>
      <c r="M79" s="77">
        <v>5442941.5</v>
      </c>
      <c r="N79" s="78">
        <v>4</v>
      </c>
      <c r="O79" s="12" t="s">
        <v>174</v>
      </c>
    </row>
    <row r="80" spans="2:15" ht="15.95" customHeight="1">
      <c r="B80" s="56" t="s">
        <v>101</v>
      </c>
      <c r="C80" s="56" t="s">
        <v>102</v>
      </c>
      <c r="D80" s="39">
        <v>27.5</v>
      </c>
      <c r="E80" s="39">
        <v>28</v>
      </c>
      <c r="F80" s="39">
        <v>26.6</v>
      </c>
      <c r="G80" s="41">
        <v>26.84</v>
      </c>
      <c r="H80" s="41">
        <v>27</v>
      </c>
      <c r="I80" s="41">
        <v>27.5</v>
      </c>
      <c r="J80" s="42">
        <v>-1.8181818181818188</v>
      </c>
      <c r="K80" s="43">
        <v>18</v>
      </c>
      <c r="L80" s="43">
        <v>497332</v>
      </c>
      <c r="M80" s="43">
        <v>13348748.1</v>
      </c>
      <c r="N80" s="44">
        <v>5</v>
      </c>
      <c r="O80" s="5" t="s">
        <v>104</v>
      </c>
    </row>
    <row r="81" spans="2:15" ht="15.95" customHeight="1">
      <c r="B81" s="56" t="s">
        <v>397</v>
      </c>
      <c r="C81" s="56" t="s">
        <v>105</v>
      </c>
      <c r="D81" s="39">
        <v>10.6</v>
      </c>
      <c r="E81" s="39">
        <v>10.6</v>
      </c>
      <c r="F81" s="39">
        <v>10.6</v>
      </c>
      <c r="G81" s="41">
        <v>10.6</v>
      </c>
      <c r="H81" s="41">
        <v>10.6</v>
      </c>
      <c r="I81" s="41">
        <v>10.52</v>
      </c>
      <c r="J81" s="42">
        <v>0.76045627376426506</v>
      </c>
      <c r="K81" s="43">
        <v>1</v>
      </c>
      <c r="L81" s="43">
        <v>22000</v>
      </c>
      <c r="M81" s="43">
        <v>233200</v>
      </c>
      <c r="N81" s="44">
        <v>1</v>
      </c>
      <c r="O81" s="5" t="s">
        <v>108</v>
      </c>
    </row>
    <row r="82" spans="2:15" ht="15.95" customHeight="1">
      <c r="B82" s="150" t="s">
        <v>17</v>
      </c>
      <c r="C82" s="150"/>
      <c r="D82" s="150"/>
      <c r="E82" s="150"/>
      <c r="F82" s="150"/>
      <c r="G82" s="150"/>
      <c r="H82" s="150"/>
      <c r="I82" s="150"/>
      <c r="J82" s="150"/>
      <c r="K82" s="48">
        <f>SUM(K73:K81)</f>
        <v>95</v>
      </c>
      <c r="L82" s="49">
        <f>SUM(L73:L81)</f>
        <v>6562813</v>
      </c>
      <c r="M82" s="49">
        <f>SUM(M73:M81)</f>
        <v>79140107.159999996</v>
      </c>
      <c r="N82" s="49"/>
      <c r="O82" s="47" t="s">
        <v>14</v>
      </c>
    </row>
    <row r="83" spans="2:15" ht="15.95" customHeight="1">
      <c r="B83" s="36" t="s">
        <v>18</v>
      </c>
      <c r="C83" s="151" t="s">
        <v>29</v>
      </c>
      <c r="D83" s="151"/>
      <c r="E83" s="151"/>
      <c r="F83" s="151"/>
      <c r="G83" s="151"/>
      <c r="H83" s="151"/>
      <c r="I83" s="151"/>
      <c r="J83" s="151"/>
      <c r="K83" s="151"/>
      <c r="L83" s="151"/>
      <c r="M83" s="151"/>
      <c r="N83" s="151"/>
      <c r="O83" s="151"/>
    </row>
    <row r="84" spans="2:15" ht="15.95" customHeight="1">
      <c r="B84" s="57" t="s">
        <v>404</v>
      </c>
      <c r="C84" s="57" t="s">
        <v>205</v>
      </c>
      <c r="D84" s="54">
        <v>7.45</v>
      </c>
      <c r="E84" s="54">
        <v>7.45</v>
      </c>
      <c r="F84" s="54">
        <v>7.45</v>
      </c>
      <c r="G84" s="41">
        <v>7.45</v>
      </c>
      <c r="H84" s="41">
        <v>7.45</v>
      </c>
      <c r="I84" s="41">
        <v>7.45</v>
      </c>
      <c r="J84" s="42">
        <v>0</v>
      </c>
      <c r="K84" s="43">
        <v>1</v>
      </c>
      <c r="L84" s="43">
        <v>5000</v>
      </c>
      <c r="M84" s="43">
        <v>37250</v>
      </c>
      <c r="N84" s="44">
        <v>1</v>
      </c>
      <c r="O84" s="45" t="s">
        <v>206</v>
      </c>
    </row>
    <row r="85" spans="2:15" ht="15.95" customHeight="1">
      <c r="B85" s="57" t="s">
        <v>412</v>
      </c>
      <c r="C85" s="57" t="s">
        <v>363</v>
      </c>
      <c r="D85" s="54">
        <v>4.3600000000000003</v>
      </c>
      <c r="E85" s="54">
        <v>4.41</v>
      </c>
      <c r="F85" s="54">
        <v>4.3600000000000003</v>
      </c>
      <c r="G85" s="41">
        <v>4.4000000000000004</v>
      </c>
      <c r="H85" s="41">
        <v>4.41</v>
      </c>
      <c r="I85" s="41">
        <v>4.3600000000000003</v>
      </c>
      <c r="J85" s="42">
        <v>1.1467889908256756</v>
      </c>
      <c r="K85" s="43">
        <v>4</v>
      </c>
      <c r="L85" s="43">
        <v>62666</v>
      </c>
      <c r="M85" s="43">
        <v>275535.86</v>
      </c>
      <c r="N85" s="44">
        <v>2</v>
      </c>
      <c r="O85" s="45" t="s">
        <v>364</v>
      </c>
    </row>
    <row r="86" spans="2:15" ht="15.95" customHeight="1">
      <c r="B86" s="57" t="s">
        <v>366</v>
      </c>
      <c r="C86" s="57" t="s">
        <v>367</v>
      </c>
      <c r="D86" s="54">
        <v>5</v>
      </c>
      <c r="E86" s="54">
        <v>5</v>
      </c>
      <c r="F86" s="54">
        <v>3.62</v>
      </c>
      <c r="G86" s="41">
        <v>4.03</v>
      </c>
      <c r="H86" s="41">
        <v>3.62</v>
      </c>
      <c r="I86" s="41">
        <v>5.45</v>
      </c>
      <c r="J86" s="42">
        <v>-33.577981651376142</v>
      </c>
      <c r="K86" s="43">
        <v>5</v>
      </c>
      <c r="L86" s="43">
        <v>91988</v>
      </c>
      <c r="M86" s="43">
        <v>370390</v>
      </c>
      <c r="N86" s="44">
        <v>3</v>
      </c>
      <c r="O86" s="45" t="s">
        <v>368</v>
      </c>
    </row>
    <row r="87" spans="2:15" ht="15.95" customHeight="1">
      <c r="B87" s="57" t="s">
        <v>396</v>
      </c>
      <c r="C87" s="57" t="s">
        <v>141</v>
      </c>
      <c r="D87" s="54">
        <v>6</v>
      </c>
      <c r="E87" s="54">
        <v>6.05</v>
      </c>
      <c r="F87" s="54">
        <v>5.6</v>
      </c>
      <c r="G87" s="41">
        <v>5.79</v>
      </c>
      <c r="H87" s="41">
        <v>5.7</v>
      </c>
      <c r="I87" s="41">
        <v>6</v>
      </c>
      <c r="J87" s="42">
        <v>-4.9999999999999929</v>
      </c>
      <c r="K87" s="43">
        <v>257</v>
      </c>
      <c r="L87" s="43">
        <v>25072987</v>
      </c>
      <c r="M87" s="43">
        <v>145143099.71000001</v>
      </c>
      <c r="N87" s="44">
        <v>5</v>
      </c>
      <c r="O87" s="45" t="s">
        <v>142</v>
      </c>
    </row>
    <row r="88" spans="2:15" ht="15.95" customHeight="1">
      <c r="B88" s="152" t="s">
        <v>19</v>
      </c>
      <c r="C88" s="152"/>
      <c r="D88" s="152"/>
      <c r="E88" s="152"/>
      <c r="F88" s="152"/>
      <c r="G88" s="152"/>
      <c r="H88" s="152"/>
      <c r="I88" s="152"/>
      <c r="J88" s="152"/>
      <c r="K88" s="48">
        <f>SUM(K84:K87)</f>
        <v>267</v>
      </c>
      <c r="L88" s="49">
        <f>SUM(L84:L87)</f>
        <v>25232641</v>
      </c>
      <c r="M88" s="49">
        <f>SUM(M84:M87)</f>
        <v>145826275.57000002</v>
      </c>
      <c r="N88" s="49">
        <v>5</v>
      </c>
      <c r="O88" s="55" t="s">
        <v>14</v>
      </c>
    </row>
    <row r="89" spans="2:15" ht="15.95" customHeight="1">
      <c r="B89" s="152" t="s">
        <v>20</v>
      </c>
      <c r="C89" s="152"/>
      <c r="D89" s="152"/>
      <c r="E89" s="152"/>
      <c r="F89" s="152"/>
      <c r="G89" s="152"/>
      <c r="H89" s="152"/>
      <c r="I89" s="152"/>
      <c r="J89" s="152"/>
      <c r="K89" s="49">
        <f>K88+K82+K68+K48+K35+K30+K26</f>
        <v>5075</v>
      </c>
      <c r="L89" s="49">
        <f>L88+L82+L68+L48+L35+L30+L26</f>
        <v>2777342990</v>
      </c>
      <c r="M89" s="49">
        <f>M88+M82+M68+M48+M35+M30+M26</f>
        <v>6500371701.960001</v>
      </c>
      <c r="N89" s="58">
        <v>5</v>
      </c>
      <c r="O89" s="59" t="s">
        <v>21</v>
      </c>
    </row>
    <row r="91" spans="2:15">
      <c r="L91" s="7"/>
      <c r="M91" s="7"/>
    </row>
    <row r="94" spans="2:15">
      <c r="L94" s="7"/>
      <c r="M94" s="7"/>
    </row>
    <row r="97" spans="12:13">
      <c r="L97" s="7"/>
      <c r="M97" s="7"/>
    </row>
  </sheetData>
  <mergeCells count="32">
    <mergeCell ref="F37:N37"/>
    <mergeCell ref="D48:J48"/>
    <mergeCell ref="C31:O31"/>
    <mergeCell ref="D35:J35"/>
    <mergeCell ref="C49:O49"/>
    <mergeCell ref="B35:C35"/>
    <mergeCell ref="C39:O39"/>
    <mergeCell ref="B48:C48"/>
    <mergeCell ref="E36:N36"/>
    <mergeCell ref="B37:E37"/>
    <mergeCell ref="B89:C89"/>
    <mergeCell ref="D89:J89"/>
    <mergeCell ref="D88:J88"/>
    <mergeCell ref="B68:C68"/>
    <mergeCell ref="B88:C88"/>
    <mergeCell ref="C83:O83"/>
    <mergeCell ref="B82:C82"/>
    <mergeCell ref="D82:J82"/>
    <mergeCell ref="D68:J68"/>
    <mergeCell ref="C72:O72"/>
    <mergeCell ref="E69:N69"/>
    <mergeCell ref="B70:E70"/>
    <mergeCell ref="F70:N70"/>
    <mergeCell ref="E1:N1"/>
    <mergeCell ref="B2:E2"/>
    <mergeCell ref="F2:N2"/>
    <mergeCell ref="D26:J26"/>
    <mergeCell ref="D30:J30"/>
    <mergeCell ref="C4:O4"/>
    <mergeCell ref="B30:C30"/>
    <mergeCell ref="B26:C26"/>
    <mergeCell ref="C27:O27"/>
  </mergeCells>
  <printOptions horizontalCentered="1"/>
  <pageMargins left="0" right="0.23622047244094499" top="0.74803149606299202" bottom="1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3"/>
  <sheetViews>
    <sheetView rightToLeft="1" zoomScaleNormal="100" workbookViewId="0">
      <selection activeCell="B3" sqref="B3:I3"/>
    </sheetView>
  </sheetViews>
  <sheetFormatPr defaultRowHeight="12.75"/>
  <cols>
    <col min="1" max="1" width="1.28515625" style="15" customWidth="1"/>
    <col min="2" max="2" width="25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.85546875" style="10" customWidth="1"/>
    <col min="9" max="9" width="35.85546875" style="10" customWidth="1"/>
    <col min="10" max="10" width="11" style="10" customWidth="1"/>
    <col min="11" max="16384" width="9.140625" style="10"/>
  </cols>
  <sheetData>
    <row r="1" spans="1:19" s="25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9" s="25" customFormat="1" ht="32.25" customHeight="1">
      <c r="A2" s="153" t="s">
        <v>5</v>
      </c>
      <c r="B2" s="154"/>
      <c r="C2" s="154"/>
      <c r="D2" s="154"/>
      <c r="E2" s="15"/>
      <c r="F2" s="15"/>
      <c r="G2" s="15"/>
      <c r="H2" s="15"/>
      <c r="I2" s="15"/>
      <c r="J2" s="15"/>
    </row>
    <row r="3" spans="1:19" ht="48.75" customHeight="1">
      <c r="B3" s="156" t="s">
        <v>418</v>
      </c>
      <c r="C3" s="156"/>
      <c r="D3" s="156"/>
      <c r="E3" s="156"/>
      <c r="F3" s="156"/>
      <c r="G3" s="156"/>
      <c r="H3" s="156"/>
      <c r="I3" s="156"/>
      <c r="J3" s="15"/>
      <c r="K3" s="25"/>
      <c r="L3" s="25"/>
      <c r="M3" s="25"/>
    </row>
    <row r="4" spans="1:19" ht="21" customHeight="1">
      <c r="B4" s="156" t="s">
        <v>419</v>
      </c>
      <c r="C4" s="156"/>
      <c r="D4" s="156"/>
      <c r="E4" s="156"/>
      <c r="F4" s="156"/>
      <c r="G4" s="156"/>
      <c r="H4" s="156"/>
      <c r="I4" s="156"/>
      <c r="J4" s="26"/>
      <c r="K4" s="25"/>
      <c r="L4" s="25"/>
      <c r="M4" s="25"/>
      <c r="N4" s="25"/>
      <c r="O4" s="25"/>
      <c r="P4" s="25"/>
      <c r="Q4" s="25"/>
      <c r="R4" s="25"/>
      <c r="S4" s="25"/>
    </row>
    <row r="5" spans="1:19" ht="60">
      <c r="B5" s="60" t="s">
        <v>133</v>
      </c>
      <c r="C5" s="61" t="s">
        <v>119</v>
      </c>
      <c r="D5" s="61" t="s">
        <v>134</v>
      </c>
      <c r="E5" s="61" t="s">
        <v>135</v>
      </c>
      <c r="F5" s="61" t="s">
        <v>136</v>
      </c>
      <c r="G5" s="62" t="s">
        <v>120</v>
      </c>
      <c r="H5" s="61" t="s">
        <v>137</v>
      </c>
      <c r="I5" s="61" t="s">
        <v>121</v>
      </c>
      <c r="J5" s="61" t="s">
        <v>11</v>
      </c>
      <c r="K5" s="25"/>
      <c r="L5" s="25"/>
      <c r="M5" s="25"/>
      <c r="N5" s="25"/>
      <c r="O5" s="25"/>
      <c r="P5" s="25"/>
      <c r="Q5" s="25"/>
      <c r="R5" s="25"/>
      <c r="S5" s="25"/>
    </row>
    <row r="6" spans="1:19" ht="18.75" customHeight="1">
      <c r="B6" s="155" t="s">
        <v>12</v>
      </c>
      <c r="C6" s="155"/>
      <c r="D6" s="155"/>
      <c r="E6" s="155"/>
      <c r="F6" s="155"/>
      <c r="G6" s="155"/>
      <c r="H6" s="155"/>
      <c r="I6" s="155"/>
      <c r="J6" s="155"/>
      <c r="K6" s="25"/>
      <c r="L6" s="25"/>
      <c r="M6" s="25"/>
      <c r="N6" s="25"/>
      <c r="O6" s="25"/>
      <c r="P6" s="25"/>
      <c r="Q6" s="25"/>
      <c r="R6" s="25"/>
      <c r="S6" s="25"/>
    </row>
    <row r="7" spans="1:19" ht="24" customHeight="1">
      <c r="B7" s="119" t="s">
        <v>431</v>
      </c>
      <c r="C7" s="97" t="s">
        <v>432</v>
      </c>
      <c r="D7" s="97">
        <v>3</v>
      </c>
      <c r="E7" s="97">
        <v>3</v>
      </c>
      <c r="F7" s="97">
        <v>3</v>
      </c>
      <c r="G7" s="120">
        <v>3</v>
      </c>
      <c r="H7" s="120">
        <v>3000000</v>
      </c>
      <c r="I7" s="120">
        <v>9000000</v>
      </c>
      <c r="J7" s="121">
        <v>1</v>
      </c>
      <c r="K7" s="25"/>
      <c r="L7" s="25"/>
      <c r="M7" s="25"/>
      <c r="N7" s="25"/>
      <c r="O7" s="25"/>
      <c r="P7" s="25"/>
      <c r="Q7" s="25"/>
      <c r="R7" s="25"/>
      <c r="S7" s="25"/>
    </row>
    <row r="8" spans="1:19" ht="24" customHeight="1">
      <c r="B8" s="119" t="s">
        <v>138</v>
      </c>
      <c r="C8" s="97" t="s">
        <v>139</v>
      </c>
      <c r="D8" s="97">
        <v>0.1</v>
      </c>
      <c r="E8" s="97">
        <v>0.08</v>
      </c>
      <c r="F8" s="97">
        <v>0.1</v>
      </c>
      <c r="G8" s="120">
        <v>7</v>
      </c>
      <c r="H8" s="120">
        <v>10429115</v>
      </c>
      <c r="I8" s="120">
        <v>1036529.9299999999</v>
      </c>
      <c r="J8" s="121">
        <v>3</v>
      </c>
      <c r="K8" s="25"/>
      <c r="L8" s="25"/>
      <c r="M8" s="25"/>
      <c r="N8" s="25"/>
      <c r="O8" s="25"/>
      <c r="P8" s="25"/>
      <c r="Q8" s="25"/>
      <c r="R8" s="25"/>
      <c r="S8" s="25"/>
    </row>
    <row r="9" spans="1:19" ht="18.75" customHeight="1">
      <c r="B9" s="159" t="s">
        <v>198</v>
      </c>
      <c r="C9" s="159"/>
      <c r="D9" s="160"/>
      <c r="E9" s="160"/>
      <c r="F9" s="160"/>
      <c r="G9" s="120">
        <f>SUM(G7:G8)</f>
        <v>10</v>
      </c>
      <c r="H9" s="120">
        <f>SUM(H7:H8)</f>
        <v>13429115</v>
      </c>
      <c r="I9" s="120">
        <f>SUM(I7:I8)</f>
        <v>10036529.93</v>
      </c>
      <c r="J9" s="120">
        <v>4</v>
      </c>
      <c r="K9" s="25"/>
      <c r="L9" s="25"/>
      <c r="M9" s="25"/>
      <c r="N9" s="25"/>
      <c r="O9" s="25"/>
      <c r="P9" s="25"/>
      <c r="Q9" s="25"/>
      <c r="R9" s="25"/>
      <c r="S9" s="25"/>
    </row>
    <row r="10" spans="1:19" ht="18.75" customHeight="1">
      <c r="B10" s="161" t="s">
        <v>408</v>
      </c>
      <c r="C10" s="161"/>
      <c r="D10" s="161"/>
      <c r="E10" s="161"/>
      <c r="F10" s="161"/>
      <c r="G10" s="161"/>
      <c r="H10" s="161"/>
      <c r="I10" s="161"/>
      <c r="J10" s="161"/>
      <c r="K10" s="25"/>
      <c r="L10" s="25"/>
      <c r="M10" s="25"/>
      <c r="N10" s="25"/>
      <c r="O10" s="25"/>
      <c r="P10" s="25"/>
      <c r="Q10" s="25"/>
      <c r="R10" s="25"/>
      <c r="S10" s="25"/>
    </row>
    <row r="11" spans="1:19" ht="24" customHeight="1">
      <c r="B11" s="119" t="s">
        <v>429</v>
      </c>
      <c r="C11" s="97" t="s">
        <v>430</v>
      </c>
      <c r="D11" s="97">
        <v>9.5</v>
      </c>
      <c r="E11" s="97">
        <v>9.5</v>
      </c>
      <c r="F11" s="97">
        <v>9.5</v>
      </c>
      <c r="G11" s="120">
        <v>1</v>
      </c>
      <c r="H11" s="120">
        <v>560000</v>
      </c>
      <c r="I11" s="120">
        <v>5320000</v>
      </c>
      <c r="J11" s="121">
        <v>1</v>
      </c>
      <c r="K11" s="25"/>
      <c r="L11" s="25"/>
      <c r="M11" s="25"/>
      <c r="N11" s="25"/>
      <c r="O11" s="25"/>
      <c r="P11" s="25"/>
      <c r="Q11" s="25"/>
      <c r="R11" s="25"/>
      <c r="S11" s="25"/>
    </row>
    <row r="12" spans="1:19" ht="18.75" customHeight="1">
      <c r="B12" s="159" t="s">
        <v>409</v>
      </c>
      <c r="C12" s="159"/>
      <c r="D12" s="160"/>
      <c r="E12" s="160"/>
      <c r="F12" s="160"/>
      <c r="G12" s="120">
        <v>1</v>
      </c>
      <c r="H12" s="120">
        <v>560000</v>
      </c>
      <c r="I12" s="120">
        <v>5320000</v>
      </c>
      <c r="J12" s="120">
        <v>1</v>
      </c>
      <c r="K12" s="25"/>
      <c r="L12" s="25"/>
      <c r="M12" s="25"/>
      <c r="N12" s="25"/>
      <c r="O12" s="25"/>
      <c r="P12" s="25"/>
      <c r="Q12" s="25"/>
      <c r="R12" s="25"/>
      <c r="S12" s="25"/>
    </row>
    <row r="13" spans="1:19" ht="18.75" customHeight="1">
      <c r="B13" s="157" t="s">
        <v>140</v>
      </c>
      <c r="C13" s="157"/>
      <c r="D13" s="158"/>
      <c r="E13" s="158"/>
      <c r="F13" s="158"/>
      <c r="G13" s="83">
        <f>G12+G9</f>
        <v>11</v>
      </c>
      <c r="H13" s="83">
        <f t="shared" ref="H13:I13" si="0">H12+H9</f>
        <v>13989115</v>
      </c>
      <c r="I13" s="83">
        <f t="shared" si="0"/>
        <v>15356529.93</v>
      </c>
      <c r="J13" s="83">
        <v>4</v>
      </c>
      <c r="K13" s="25"/>
      <c r="L13" s="25"/>
      <c r="M13" s="25"/>
      <c r="N13" s="25"/>
      <c r="O13" s="25"/>
      <c r="P13" s="25"/>
      <c r="Q13" s="25"/>
      <c r="R13" s="25"/>
      <c r="S13" s="25"/>
    </row>
  </sheetData>
  <mergeCells count="11">
    <mergeCell ref="A2:D2"/>
    <mergeCell ref="B6:J6"/>
    <mergeCell ref="B3:I3"/>
    <mergeCell ref="B4:I4"/>
    <mergeCell ref="B13:C13"/>
    <mergeCell ref="D13:F13"/>
    <mergeCell ref="B9:C9"/>
    <mergeCell ref="D9:F9"/>
    <mergeCell ref="B12:C12"/>
    <mergeCell ref="D12:F12"/>
    <mergeCell ref="B10:J10"/>
  </mergeCells>
  <pageMargins left="0.23622047244094499" right="0.23622047244094499" top="0.74803149606299202" bottom="0.74803149606299202" header="0.31496062992126" footer="0.31496062992126"/>
  <pageSetup paperSize="9" scale="90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37"/>
  <sheetViews>
    <sheetView rightToLeft="1" topLeftCell="A13" workbookViewId="0">
      <selection activeCell="D37" sqref="D37:F37"/>
    </sheetView>
  </sheetViews>
  <sheetFormatPr defaultRowHeight="12.75"/>
  <cols>
    <col min="1" max="1" width="2" customWidth="1"/>
    <col min="2" max="2" width="29.28515625" customWidth="1"/>
    <col min="3" max="3" width="10.28515625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71" t="s">
        <v>465</v>
      </c>
      <c r="C1" s="171"/>
      <c r="D1" s="171"/>
      <c r="E1" s="171"/>
      <c r="F1" s="171"/>
      <c r="G1" s="171"/>
    </row>
    <row r="2" spans="2:7" ht="21">
      <c r="B2" s="168" t="s">
        <v>463</v>
      </c>
      <c r="C2" s="168"/>
      <c r="D2" s="168"/>
      <c r="E2" s="168"/>
      <c r="F2" s="168"/>
      <c r="G2" s="168"/>
    </row>
    <row r="3" spans="2:7" ht="15.75">
      <c r="B3" s="129" t="s">
        <v>0</v>
      </c>
      <c r="C3" s="130" t="s">
        <v>119</v>
      </c>
      <c r="D3" s="130" t="s">
        <v>120</v>
      </c>
      <c r="E3" s="130" t="s">
        <v>435</v>
      </c>
      <c r="F3" s="130" t="s">
        <v>121</v>
      </c>
      <c r="G3" s="131" t="s">
        <v>436</v>
      </c>
    </row>
    <row r="4" spans="2:7" ht="14.1" customHeight="1">
      <c r="B4" s="164" t="s">
        <v>12</v>
      </c>
      <c r="C4" s="165"/>
      <c r="D4" s="165"/>
      <c r="E4" s="165"/>
      <c r="F4" s="166"/>
      <c r="G4" s="132" t="s">
        <v>3</v>
      </c>
    </row>
    <row r="5" spans="2:7" ht="14.1" customHeight="1">
      <c r="B5" s="133" t="s">
        <v>439</v>
      </c>
      <c r="C5" s="134" t="s">
        <v>51</v>
      </c>
      <c r="D5" s="135">
        <v>6</v>
      </c>
      <c r="E5" s="135">
        <v>2830000</v>
      </c>
      <c r="F5" s="135">
        <v>12876500</v>
      </c>
      <c r="G5" s="136" t="s">
        <v>440</v>
      </c>
    </row>
    <row r="6" spans="2:7" ht="14.1" customHeight="1">
      <c r="B6" s="133" t="s">
        <v>38</v>
      </c>
      <c r="C6" s="134" t="s">
        <v>37</v>
      </c>
      <c r="D6" s="135">
        <v>3</v>
      </c>
      <c r="E6" s="135">
        <v>1870489</v>
      </c>
      <c r="F6" s="135">
        <v>3823207.34</v>
      </c>
      <c r="G6" s="136" t="s">
        <v>445</v>
      </c>
    </row>
    <row r="7" spans="2:7" ht="14.1" customHeight="1">
      <c r="B7" s="169" t="s">
        <v>13</v>
      </c>
      <c r="C7" s="170"/>
      <c r="D7" s="137">
        <f>SUM(D5:D6)</f>
        <v>9</v>
      </c>
      <c r="E7" s="137">
        <f>SUM(E5:E6)</f>
        <v>4700489</v>
      </c>
      <c r="F7" s="137">
        <f>SUM(F5:F6)</f>
        <v>16699707.34</v>
      </c>
      <c r="G7" s="138" t="s">
        <v>446</v>
      </c>
    </row>
    <row r="8" spans="2:7" ht="14.1" customHeight="1">
      <c r="B8" s="164" t="s">
        <v>448</v>
      </c>
      <c r="C8" s="165"/>
      <c r="D8" s="165"/>
      <c r="E8" s="165"/>
      <c r="F8" s="166"/>
      <c r="G8" s="132" t="s">
        <v>30</v>
      </c>
    </row>
    <row r="9" spans="2:7" ht="14.1" customHeight="1">
      <c r="B9" s="133" t="s">
        <v>464</v>
      </c>
      <c r="C9" s="134" t="s">
        <v>156</v>
      </c>
      <c r="D9" s="135">
        <v>1</v>
      </c>
      <c r="E9" s="135">
        <v>10000</v>
      </c>
      <c r="F9" s="135">
        <v>60500</v>
      </c>
      <c r="G9" s="136" t="s">
        <v>158</v>
      </c>
    </row>
    <row r="10" spans="2:7" ht="14.1" customHeight="1">
      <c r="B10" s="169" t="s">
        <v>457</v>
      </c>
      <c r="C10" s="170"/>
      <c r="D10" s="137">
        <f>SUM(D9)</f>
        <v>1</v>
      </c>
      <c r="E10" s="137">
        <f>SUM(E9)</f>
        <v>10000</v>
      </c>
      <c r="F10" s="137">
        <f>SUM(F9)</f>
        <v>60500</v>
      </c>
      <c r="G10" s="138" t="s">
        <v>458</v>
      </c>
    </row>
    <row r="11" spans="2:7" ht="14.1" customHeight="1">
      <c r="B11" s="169" t="s">
        <v>461</v>
      </c>
      <c r="C11" s="170"/>
      <c r="D11" s="137">
        <f>D7+D10</f>
        <v>10</v>
      </c>
      <c r="E11" s="137">
        <f>E7+E10</f>
        <v>4710489</v>
      </c>
      <c r="F11" s="137">
        <f>F7+F10</f>
        <v>16760207.34</v>
      </c>
      <c r="G11" s="138" t="s">
        <v>462</v>
      </c>
    </row>
    <row r="12" spans="2:7" ht="21">
      <c r="B12" s="171" t="s">
        <v>466</v>
      </c>
      <c r="C12" s="171"/>
      <c r="D12" s="171"/>
      <c r="E12" s="171"/>
      <c r="F12" s="171"/>
      <c r="G12" s="171"/>
    </row>
    <row r="13" spans="2:7" ht="21">
      <c r="B13" s="168" t="s">
        <v>434</v>
      </c>
      <c r="C13" s="168"/>
      <c r="D13" s="168"/>
      <c r="E13" s="168"/>
      <c r="F13" s="168"/>
      <c r="G13" s="168"/>
    </row>
    <row r="14" spans="2:7" ht="15.75">
      <c r="B14" s="129" t="s">
        <v>0</v>
      </c>
      <c r="C14" s="130" t="s">
        <v>119</v>
      </c>
      <c r="D14" s="130" t="s">
        <v>120</v>
      </c>
      <c r="E14" s="130" t="s">
        <v>435</v>
      </c>
      <c r="F14" s="130" t="s">
        <v>121</v>
      </c>
      <c r="G14" s="131" t="s">
        <v>436</v>
      </c>
    </row>
    <row r="15" spans="2:7" ht="14.1" customHeight="1">
      <c r="B15" s="164" t="s">
        <v>12</v>
      </c>
      <c r="C15" s="165"/>
      <c r="D15" s="165"/>
      <c r="E15" s="165"/>
      <c r="F15" s="166"/>
      <c r="G15" s="132" t="s">
        <v>3</v>
      </c>
    </row>
    <row r="16" spans="2:7" ht="14.1" customHeight="1">
      <c r="B16" s="133" t="s">
        <v>437</v>
      </c>
      <c r="C16" s="134" t="s">
        <v>45</v>
      </c>
      <c r="D16" s="135">
        <v>1</v>
      </c>
      <c r="E16" s="135">
        <v>100</v>
      </c>
      <c r="F16" s="135">
        <v>6</v>
      </c>
      <c r="G16" s="136" t="s">
        <v>66</v>
      </c>
    </row>
    <row r="17" spans="2:7" ht="14.1" customHeight="1">
      <c r="B17" s="133" t="s">
        <v>438</v>
      </c>
      <c r="C17" s="134" t="s">
        <v>25</v>
      </c>
      <c r="D17" s="135">
        <v>1</v>
      </c>
      <c r="E17" s="135">
        <v>918219</v>
      </c>
      <c r="F17" s="135">
        <v>192825.99</v>
      </c>
      <c r="G17" s="136" t="s">
        <v>26</v>
      </c>
    </row>
    <row r="18" spans="2:7" ht="14.1" customHeight="1">
      <c r="B18" s="133" t="s">
        <v>439</v>
      </c>
      <c r="C18" s="134" t="s">
        <v>51</v>
      </c>
      <c r="D18" s="135">
        <v>2</v>
      </c>
      <c r="E18" s="135">
        <v>49021</v>
      </c>
      <c r="F18" s="135">
        <v>211267.19999999998</v>
      </c>
      <c r="G18" s="136" t="s">
        <v>440</v>
      </c>
    </row>
    <row r="19" spans="2:7" ht="14.1" customHeight="1">
      <c r="B19" s="133" t="s">
        <v>441</v>
      </c>
      <c r="C19" s="134" t="s">
        <v>106</v>
      </c>
      <c r="D19" s="135">
        <v>2</v>
      </c>
      <c r="E19" s="135">
        <v>539467</v>
      </c>
      <c r="F19" s="135">
        <v>361442.89</v>
      </c>
      <c r="G19" s="136" t="s">
        <v>107</v>
      </c>
    </row>
    <row r="20" spans="2:7" ht="14.1" customHeight="1">
      <c r="B20" s="133" t="s">
        <v>442</v>
      </c>
      <c r="C20" s="134" t="s">
        <v>74</v>
      </c>
      <c r="D20" s="135">
        <v>1</v>
      </c>
      <c r="E20" s="135">
        <v>679927</v>
      </c>
      <c r="F20" s="135">
        <v>156383.21</v>
      </c>
      <c r="G20" s="136" t="s">
        <v>443</v>
      </c>
    </row>
    <row r="21" spans="2:7" ht="14.1" customHeight="1">
      <c r="B21" s="133" t="s">
        <v>444</v>
      </c>
      <c r="C21" s="134" t="s">
        <v>42</v>
      </c>
      <c r="D21" s="135">
        <v>1</v>
      </c>
      <c r="E21" s="135">
        <v>360016</v>
      </c>
      <c r="F21" s="135">
        <v>97204.32</v>
      </c>
      <c r="G21" s="136" t="s">
        <v>43</v>
      </c>
    </row>
    <row r="22" spans="2:7" ht="14.1" customHeight="1">
      <c r="B22" s="133" t="s">
        <v>240</v>
      </c>
      <c r="C22" s="134" t="s">
        <v>160</v>
      </c>
      <c r="D22" s="135">
        <v>6</v>
      </c>
      <c r="E22" s="135">
        <v>2200000</v>
      </c>
      <c r="F22" s="135">
        <v>2310000</v>
      </c>
      <c r="G22" s="136" t="s">
        <v>161</v>
      </c>
    </row>
    <row r="23" spans="2:7" ht="14.1" customHeight="1">
      <c r="B23" s="133" t="s">
        <v>38</v>
      </c>
      <c r="C23" s="134" t="s">
        <v>37</v>
      </c>
      <c r="D23" s="135">
        <v>41</v>
      </c>
      <c r="E23" s="135">
        <v>301049565</v>
      </c>
      <c r="F23" s="135">
        <v>617257727.30999994</v>
      </c>
      <c r="G23" s="136" t="s">
        <v>445</v>
      </c>
    </row>
    <row r="24" spans="2:7" ht="14.1" customHeight="1">
      <c r="B24" s="169" t="s">
        <v>13</v>
      </c>
      <c r="C24" s="170"/>
      <c r="D24" s="137">
        <f>SUM(D16:D23)</f>
        <v>55</v>
      </c>
      <c r="E24" s="137">
        <f>SUM(E16:E23)</f>
        <v>305796315</v>
      </c>
      <c r="F24" s="137">
        <f>SUM(F16:F23)</f>
        <v>620586856.91999996</v>
      </c>
      <c r="G24" s="138" t="s">
        <v>446</v>
      </c>
    </row>
    <row r="25" spans="2:7" ht="14.1" customHeight="1">
      <c r="B25" s="164" t="s">
        <v>325</v>
      </c>
      <c r="C25" s="165"/>
      <c r="D25" s="165"/>
      <c r="E25" s="165"/>
      <c r="F25" s="166"/>
      <c r="G25" s="132" t="s">
        <v>381</v>
      </c>
    </row>
    <row r="26" spans="2:7" ht="14.1" customHeight="1">
      <c r="B26" s="133" t="s">
        <v>333</v>
      </c>
      <c r="C26" s="134" t="s">
        <v>202</v>
      </c>
      <c r="D26" s="135">
        <v>3</v>
      </c>
      <c r="E26" s="135">
        <v>803161</v>
      </c>
      <c r="F26" s="135">
        <v>1204741.5</v>
      </c>
      <c r="G26" s="136" t="s">
        <v>203</v>
      </c>
    </row>
    <row r="27" spans="2:7" ht="14.1" customHeight="1">
      <c r="B27" s="169" t="s">
        <v>398</v>
      </c>
      <c r="C27" s="170"/>
      <c r="D27" s="137">
        <f>SUM(D26)</f>
        <v>3</v>
      </c>
      <c r="E27" s="137">
        <f>SUM(E26)</f>
        <v>803161</v>
      </c>
      <c r="F27" s="137">
        <f>SUM(F26)</f>
        <v>1204741.5</v>
      </c>
      <c r="G27" s="138" t="s">
        <v>447</v>
      </c>
    </row>
    <row r="28" spans="2:7" ht="14.1" customHeight="1">
      <c r="B28" s="164" t="s">
        <v>448</v>
      </c>
      <c r="C28" s="165"/>
      <c r="D28" s="165"/>
      <c r="E28" s="165"/>
      <c r="F28" s="166"/>
      <c r="G28" s="132" t="s">
        <v>30</v>
      </c>
    </row>
    <row r="29" spans="2:7" ht="14.1" customHeight="1">
      <c r="B29" s="133" t="s">
        <v>341</v>
      </c>
      <c r="C29" s="134" t="s">
        <v>77</v>
      </c>
      <c r="D29" s="135">
        <v>2</v>
      </c>
      <c r="E29" s="135">
        <v>112993</v>
      </c>
      <c r="F29" s="135">
        <v>218076.49</v>
      </c>
      <c r="G29" s="136" t="s">
        <v>78</v>
      </c>
    </row>
    <row r="30" spans="2:7" ht="14.1" customHeight="1">
      <c r="B30" s="133" t="s">
        <v>449</v>
      </c>
      <c r="C30" s="134" t="s">
        <v>343</v>
      </c>
      <c r="D30" s="135">
        <v>4</v>
      </c>
      <c r="E30" s="135">
        <v>640043</v>
      </c>
      <c r="F30" s="135">
        <v>742513.6</v>
      </c>
      <c r="G30" s="136" t="s">
        <v>344</v>
      </c>
    </row>
    <row r="31" spans="2:7" ht="14.1" customHeight="1">
      <c r="B31" s="133" t="s">
        <v>450</v>
      </c>
      <c r="C31" s="134" t="s">
        <v>82</v>
      </c>
      <c r="D31" s="135">
        <v>9</v>
      </c>
      <c r="E31" s="135">
        <v>903556</v>
      </c>
      <c r="F31" s="135">
        <v>2992737.46</v>
      </c>
      <c r="G31" s="136" t="s">
        <v>83</v>
      </c>
    </row>
    <row r="32" spans="2:7" ht="14.1" customHeight="1">
      <c r="B32" s="133" t="s">
        <v>451</v>
      </c>
      <c r="C32" s="134" t="s">
        <v>186</v>
      </c>
      <c r="D32" s="135">
        <v>1</v>
      </c>
      <c r="E32" s="135">
        <v>200000</v>
      </c>
      <c r="F32" s="135">
        <v>200000</v>
      </c>
      <c r="G32" s="136" t="s">
        <v>452</v>
      </c>
    </row>
    <row r="33" spans="2:7" ht="14.1" customHeight="1">
      <c r="B33" s="133" t="s">
        <v>384</v>
      </c>
      <c r="C33" s="134" t="s">
        <v>155</v>
      </c>
      <c r="D33" s="135">
        <v>1</v>
      </c>
      <c r="E33" s="135">
        <v>100000</v>
      </c>
      <c r="F33" s="135">
        <v>205000</v>
      </c>
      <c r="G33" s="136" t="s">
        <v>453</v>
      </c>
    </row>
    <row r="34" spans="2:7" ht="16.5" customHeight="1">
      <c r="B34" s="133" t="s">
        <v>454</v>
      </c>
      <c r="C34" s="134" t="s">
        <v>85</v>
      </c>
      <c r="D34" s="135">
        <v>1</v>
      </c>
      <c r="E34" s="135">
        <v>2511</v>
      </c>
      <c r="F34" s="135">
        <v>5649.75</v>
      </c>
      <c r="G34" s="136" t="s">
        <v>86</v>
      </c>
    </row>
    <row r="35" spans="2:7" ht="14.1" customHeight="1">
      <c r="B35" s="133" t="s">
        <v>455</v>
      </c>
      <c r="C35" s="134" t="s">
        <v>88</v>
      </c>
      <c r="D35" s="135">
        <v>1</v>
      </c>
      <c r="E35" s="135">
        <v>200000</v>
      </c>
      <c r="F35" s="135">
        <v>310000</v>
      </c>
      <c r="G35" s="136" t="s">
        <v>456</v>
      </c>
    </row>
    <row r="36" spans="2:7" ht="14.1" customHeight="1">
      <c r="B36" s="169" t="s">
        <v>457</v>
      </c>
      <c r="C36" s="170"/>
      <c r="D36" s="137">
        <f>SUM(D29:D35)</f>
        <v>19</v>
      </c>
      <c r="E36" s="137">
        <f>SUM(E29:E35)</f>
        <v>2159103</v>
      </c>
      <c r="F36" s="137">
        <f>SUM(F29:F35)</f>
        <v>4673977.3</v>
      </c>
      <c r="G36" s="138" t="s">
        <v>458</v>
      </c>
    </row>
    <row r="37" spans="2:7" ht="14.1" customHeight="1">
      <c r="B37" s="169" t="s">
        <v>461</v>
      </c>
      <c r="C37" s="170"/>
      <c r="D37" s="137">
        <f>D24+D27+D36</f>
        <v>77</v>
      </c>
      <c r="E37" s="137">
        <f t="shared" ref="E37:F37" si="0">E24+E27+E36</f>
        <v>308758579</v>
      </c>
      <c r="F37" s="137">
        <f t="shared" si="0"/>
        <v>626465575.71999991</v>
      </c>
      <c r="G37" s="138" t="s">
        <v>462</v>
      </c>
    </row>
  </sheetData>
  <mergeCells count="16">
    <mergeCell ref="B11:C11"/>
    <mergeCell ref="B1:G1"/>
    <mergeCell ref="B2:G2"/>
    <mergeCell ref="B4:F4"/>
    <mergeCell ref="B7:C7"/>
    <mergeCell ref="B8:F8"/>
    <mergeCell ref="B10:C10"/>
    <mergeCell ref="B12:G12"/>
    <mergeCell ref="B13:G13"/>
    <mergeCell ref="B15:F15"/>
    <mergeCell ref="B24:C24"/>
    <mergeCell ref="B25:F25"/>
    <mergeCell ref="B37:C37"/>
    <mergeCell ref="B27:C27"/>
    <mergeCell ref="B28:F28"/>
    <mergeCell ref="B36:C36"/>
  </mergeCells>
  <printOptions horizontalCentered="1"/>
  <pageMargins left="0" right="0" top="0" bottom="0" header="0" footer="0"/>
  <pageSetup paperSize="9" fitToWidth="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140E1-4B10-4375-83DE-9FA24A345A01}">
  <dimension ref="B1:G7"/>
  <sheetViews>
    <sheetView rightToLeft="1" workbookViewId="0">
      <selection activeCell="B7" sqref="B7:C7"/>
    </sheetView>
  </sheetViews>
  <sheetFormatPr defaultRowHeight="12.75"/>
  <cols>
    <col min="1" max="1" width="2" customWidth="1"/>
    <col min="2" max="2" width="27.85546875" customWidth="1"/>
    <col min="3" max="3" width="8.85546875" customWidth="1"/>
    <col min="4" max="4" width="11.140625" customWidth="1"/>
    <col min="5" max="5" width="19.140625" customWidth="1"/>
    <col min="6" max="6" width="17.28515625" customWidth="1"/>
    <col min="7" max="7" width="47.7109375" customWidth="1"/>
    <col min="257" max="257" width="2" customWidth="1"/>
    <col min="258" max="258" width="27.85546875" customWidth="1"/>
    <col min="259" max="259" width="8.85546875" customWidth="1"/>
    <col min="260" max="260" width="11.140625" customWidth="1"/>
    <col min="261" max="261" width="19.140625" customWidth="1"/>
    <col min="262" max="262" width="17.28515625" customWidth="1"/>
    <col min="263" max="263" width="47.7109375" customWidth="1"/>
    <col min="513" max="513" width="2" customWidth="1"/>
    <col min="514" max="514" width="27.85546875" customWidth="1"/>
    <col min="515" max="515" width="8.85546875" customWidth="1"/>
    <col min="516" max="516" width="11.140625" customWidth="1"/>
    <col min="517" max="517" width="19.140625" customWidth="1"/>
    <col min="518" max="518" width="17.28515625" customWidth="1"/>
    <col min="519" max="519" width="47.7109375" customWidth="1"/>
    <col min="769" max="769" width="2" customWidth="1"/>
    <col min="770" max="770" width="27.85546875" customWidth="1"/>
    <col min="771" max="771" width="8.85546875" customWidth="1"/>
    <col min="772" max="772" width="11.140625" customWidth="1"/>
    <col min="773" max="773" width="19.140625" customWidth="1"/>
    <col min="774" max="774" width="17.28515625" customWidth="1"/>
    <col min="775" max="775" width="47.7109375" customWidth="1"/>
    <col min="1025" max="1025" width="2" customWidth="1"/>
    <col min="1026" max="1026" width="27.85546875" customWidth="1"/>
    <col min="1027" max="1027" width="8.85546875" customWidth="1"/>
    <col min="1028" max="1028" width="11.140625" customWidth="1"/>
    <col min="1029" max="1029" width="19.140625" customWidth="1"/>
    <col min="1030" max="1030" width="17.28515625" customWidth="1"/>
    <col min="1031" max="1031" width="47.7109375" customWidth="1"/>
    <col min="1281" max="1281" width="2" customWidth="1"/>
    <col min="1282" max="1282" width="27.85546875" customWidth="1"/>
    <col min="1283" max="1283" width="8.85546875" customWidth="1"/>
    <col min="1284" max="1284" width="11.140625" customWidth="1"/>
    <col min="1285" max="1285" width="19.140625" customWidth="1"/>
    <col min="1286" max="1286" width="17.28515625" customWidth="1"/>
    <col min="1287" max="1287" width="47.7109375" customWidth="1"/>
    <col min="1537" max="1537" width="2" customWidth="1"/>
    <col min="1538" max="1538" width="27.85546875" customWidth="1"/>
    <col min="1539" max="1539" width="8.85546875" customWidth="1"/>
    <col min="1540" max="1540" width="11.140625" customWidth="1"/>
    <col min="1541" max="1541" width="19.140625" customWidth="1"/>
    <col min="1542" max="1542" width="17.28515625" customWidth="1"/>
    <col min="1543" max="1543" width="47.7109375" customWidth="1"/>
    <col min="1793" max="1793" width="2" customWidth="1"/>
    <col min="1794" max="1794" width="27.85546875" customWidth="1"/>
    <col min="1795" max="1795" width="8.85546875" customWidth="1"/>
    <col min="1796" max="1796" width="11.140625" customWidth="1"/>
    <col min="1797" max="1797" width="19.140625" customWidth="1"/>
    <col min="1798" max="1798" width="17.28515625" customWidth="1"/>
    <col min="1799" max="1799" width="47.7109375" customWidth="1"/>
    <col min="2049" max="2049" width="2" customWidth="1"/>
    <col min="2050" max="2050" width="27.85546875" customWidth="1"/>
    <col min="2051" max="2051" width="8.85546875" customWidth="1"/>
    <col min="2052" max="2052" width="11.140625" customWidth="1"/>
    <col min="2053" max="2053" width="19.140625" customWidth="1"/>
    <col min="2054" max="2054" width="17.28515625" customWidth="1"/>
    <col min="2055" max="2055" width="47.7109375" customWidth="1"/>
    <col min="2305" max="2305" width="2" customWidth="1"/>
    <col min="2306" max="2306" width="27.85546875" customWidth="1"/>
    <col min="2307" max="2307" width="8.85546875" customWidth="1"/>
    <col min="2308" max="2308" width="11.140625" customWidth="1"/>
    <col min="2309" max="2309" width="19.140625" customWidth="1"/>
    <col min="2310" max="2310" width="17.28515625" customWidth="1"/>
    <col min="2311" max="2311" width="47.7109375" customWidth="1"/>
    <col min="2561" max="2561" width="2" customWidth="1"/>
    <col min="2562" max="2562" width="27.85546875" customWidth="1"/>
    <col min="2563" max="2563" width="8.85546875" customWidth="1"/>
    <col min="2564" max="2564" width="11.140625" customWidth="1"/>
    <col min="2565" max="2565" width="19.140625" customWidth="1"/>
    <col min="2566" max="2566" width="17.28515625" customWidth="1"/>
    <col min="2567" max="2567" width="47.7109375" customWidth="1"/>
    <col min="2817" max="2817" width="2" customWidth="1"/>
    <col min="2818" max="2818" width="27.85546875" customWidth="1"/>
    <col min="2819" max="2819" width="8.85546875" customWidth="1"/>
    <col min="2820" max="2820" width="11.140625" customWidth="1"/>
    <col min="2821" max="2821" width="19.140625" customWidth="1"/>
    <col min="2822" max="2822" width="17.28515625" customWidth="1"/>
    <col min="2823" max="2823" width="47.7109375" customWidth="1"/>
    <col min="3073" max="3073" width="2" customWidth="1"/>
    <col min="3074" max="3074" width="27.85546875" customWidth="1"/>
    <col min="3075" max="3075" width="8.85546875" customWidth="1"/>
    <col min="3076" max="3076" width="11.140625" customWidth="1"/>
    <col min="3077" max="3077" width="19.140625" customWidth="1"/>
    <col min="3078" max="3078" width="17.28515625" customWidth="1"/>
    <col min="3079" max="3079" width="47.7109375" customWidth="1"/>
    <col min="3329" max="3329" width="2" customWidth="1"/>
    <col min="3330" max="3330" width="27.85546875" customWidth="1"/>
    <col min="3331" max="3331" width="8.85546875" customWidth="1"/>
    <col min="3332" max="3332" width="11.140625" customWidth="1"/>
    <col min="3333" max="3333" width="19.140625" customWidth="1"/>
    <col min="3334" max="3334" width="17.28515625" customWidth="1"/>
    <col min="3335" max="3335" width="47.7109375" customWidth="1"/>
    <col min="3585" max="3585" width="2" customWidth="1"/>
    <col min="3586" max="3586" width="27.85546875" customWidth="1"/>
    <col min="3587" max="3587" width="8.85546875" customWidth="1"/>
    <col min="3588" max="3588" width="11.140625" customWidth="1"/>
    <col min="3589" max="3589" width="19.140625" customWidth="1"/>
    <col min="3590" max="3590" width="17.28515625" customWidth="1"/>
    <col min="3591" max="3591" width="47.7109375" customWidth="1"/>
    <col min="3841" max="3841" width="2" customWidth="1"/>
    <col min="3842" max="3842" width="27.85546875" customWidth="1"/>
    <col min="3843" max="3843" width="8.85546875" customWidth="1"/>
    <col min="3844" max="3844" width="11.140625" customWidth="1"/>
    <col min="3845" max="3845" width="19.140625" customWidth="1"/>
    <col min="3846" max="3846" width="17.28515625" customWidth="1"/>
    <col min="3847" max="3847" width="47.7109375" customWidth="1"/>
    <col min="4097" max="4097" width="2" customWidth="1"/>
    <col min="4098" max="4098" width="27.85546875" customWidth="1"/>
    <col min="4099" max="4099" width="8.85546875" customWidth="1"/>
    <col min="4100" max="4100" width="11.140625" customWidth="1"/>
    <col min="4101" max="4101" width="19.140625" customWidth="1"/>
    <col min="4102" max="4102" width="17.28515625" customWidth="1"/>
    <col min="4103" max="4103" width="47.7109375" customWidth="1"/>
    <col min="4353" max="4353" width="2" customWidth="1"/>
    <col min="4354" max="4354" width="27.85546875" customWidth="1"/>
    <col min="4355" max="4355" width="8.85546875" customWidth="1"/>
    <col min="4356" max="4356" width="11.140625" customWidth="1"/>
    <col min="4357" max="4357" width="19.140625" customWidth="1"/>
    <col min="4358" max="4358" width="17.28515625" customWidth="1"/>
    <col min="4359" max="4359" width="47.7109375" customWidth="1"/>
    <col min="4609" max="4609" width="2" customWidth="1"/>
    <col min="4610" max="4610" width="27.85546875" customWidth="1"/>
    <col min="4611" max="4611" width="8.85546875" customWidth="1"/>
    <col min="4612" max="4612" width="11.140625" customWidth="1"/>
    <col min="4613" max="4613" width="19.140625" customWidth="1"/>
    <col min="4614" max="4614" width="17.28515625" customWidth="1"/>
    <col min="4615" max="4615" width="47.7109375" customWidth="1"/>
    <col min="4865" max="4865" width="2" customWidth="1"/>
    <col min="4866" max="4866" width="27.85546875" customWidth="1"/>
    <col min="4867" max="4867" width="8.85546875" customWidth="1"/>
    <col min="4868" max="4868" width="11.140625" customWidth="1"/>
    <col min="4869" max="4869" width="19.140625" customWidth="1"/>
    <col min="4870" max="4870" width="17.28515625" customWidth="1"/>
    <col min="4871" max="4871" width="47.7109375" customWidth="1"/>
    <col min="5121" max="5121" width="2" customWidth="1"/>
    <col min="5122" max="5122" width="27.85546875" customWidth="1"/>
    <col min="5123" max="5123" width="8.85546875" customWidth="1"/>
    <col min="5124" max="5124" width="11.140625" customWidth="1"/>
    <col min="5125" max="5125" width="19.140625" customWidth="1"/>
    <col min="5126" max="5126" width="17.28515625" customWidth="1"/>
    <col min="5127" max="5127" width="47.7109375" customWidth="1"/>
    <col min="5377" max="5377" width="2" customWidth="1"/>
    <col min="5378" max="5378" width="27.85546875" customWidth="1"/>
    <col min="5379" max="5379" width="8.85546875" customWidth="1"/>
    <col min="5380" max="5380" width="11.140625" customWidth="1"/>
    <col min="5381" max="5381" width="19.140625" customWidth="1"/>
    <col min="5382" max="5382" width="17.28515625" customWidth="1"/>
    <col min="5383" max="5383" width="47.7109375" customWidth="1"/>
    <col min="5633" max="5633" width="2" customWidth="1"/>
    <col min="5634" max="5634" width="27.85546875" customWidth="1"/>
    <col min="5635" max="5635" width="8.85546875" customWidth="1"/>
    <col min="5636" max="5636" width="11.140625" customWidth="1"/>
    <col min="5637" max="5637" width="19.140625" customWidth="1"/>
    <col min="5638" max="5638" width="17.28515625" customWidth="1"/>
    <col min="5639" max="5639" width="47.7109375" customWidth="1"/>
    <col min="5889" max="5889" width="2" customWidth="1"/>
    <col min="5890" max="5890" width="27.85546875" customWidth="1"/>
    <col min="5891" max="5891" width="8.85546875" customWidth="1"/>
    <col min="5892" max="5892" width="11.140625" customWidth="1"/>
    <col min="5893" max="5893" width="19.140625" customWidth="1"/>
    <col min="5894" max="5894" width="17.28515625" customWidth="1"/>
    <col min="5895" max="5895" width="47.7109375" customWidth="1"/>
    <col min="6145" max="6145" width="2" customWidth="1"/>
    <col min="6146" max="6146" width="27.85546875" customWidth="1"/>
    <col min="6147" max="6147" width="8.85546875" customWidth="1"/>
    <col min="6148" max="6148" width="11.140625" customWidth="1"/>
    <col min="6149" max="6149" width="19.140625" customWidth="1"/>
    <col min="6150" max="6150" width="17.28515625" customWidth="1"/>
    <col min="6151" max="6151" width="47.7109375" customWidth="1"/>
    <col min="6401" max="6401" width="2" customWidth="1"/>
    <col min="6402" max="6402" width="27.85546875" customWidth="1"/>
    <col min="6403" max="6403" width="8.85546875" customWidth="1"/>
    <col min="6404" max="6404" width="11.140625" customWidth="1"/>
    <col min="6405" max="6405" width="19.140625" customWidth="1"/>
    <col min="6406" max="6406" width="17.28515625" customWidth="1"/>
    <col min="6407" max="6407" width="47.7109375" customWidth="1"/>
    <col min="6657" max="6657" width="2" customWidth="1"/>
    <col min="6658" max="6658" width="27.85546875" customWidth="1"/>
    <col min="6659" max="6659" width="8.85546875" customWidth="1"/>
    <col min="6660" max="6660" width="11.140625" customWidth="1"/>
    <col min="6661" max="6661" width="19.140625" customWidth="1"/>
    <col min="6662" max="6662" width="17.28515625" customWidth="1"/>
    <col min="6663" max="6663" width="47.7109375" customWidth="1"/>
    <col min="6913" max="6913" width="2" customWidth="1"/>
    <col min="6914" max="6914" width="27.85546875" customWidth="1"/>
    <col min="6915" max="6915" width="8.85546875" customWidth="1"/>
    <col min="6916" max="6916" width="11.140625" customWidth="1"/>
    <col min="6917" max="6917" width="19.140625" customWidth="1"/>
    <col min="6918" max="6918" width="17.28515625" customWidth="1"/>
    <col min="6919" max="6919" width="47.7109375" customWidth="1"/>
    <col min="7169" max="7169" width="2" customWidth="1"/>
    <col min="7170" max="7170" width="27.85546875" customWidth="1"/>
    <col min="7171" max="7171" width="8.85546875" customWidth="1"/>
    <col min="7172" max="7172" width="11.140625" customWidth="1"/>
    <col min="7173" max="7173" width="19.140625" customWidth="1"/>
    <col min="7174" max="7174" width="17.28515625" customWidth="1"/>
    <col min="7175" max="7175" width="47.7109375" customWidth="1"/>
    <col min="7425" max="7425" width="2" customWidth="1"/>
    <col min="7426" max="7426" width="27.85546875" customWidth="1"/>
    <col min="7427" max="7427" width="8.85546875" customWidth="1"/>
    <col min="7428" max="7428" width="11.140625" customWidth="1"/>
    <col min="7429" max="7429" width="19.140625" customWidth="1"/>
    <col min="7430" max="7430" width="17.28515625" customWidth="1"/>
    <col min="7431" max="7431" width="47.7109375" customWidth="1"/>
    <col min="7681" max="7681" width="2" customWidth="1"/>
    <col min="7682" max="7682" width="27.85546875" customWidth="1"/>
    <col min="7683" max="7683" width="8.85546875" customWidth="1"/>
    <col min="7684" max="7684" width="11.140625" customWidth="1"/>
    <col min="7685" max="7685" width="19.140625" customWidth="1"/>
    <col min="7686" max="7686" width="17.28515625" customWidth="1"/>
    <col min="7687" max="7687" width="47.7109375" customWidth="1"/>
    <col min="7937" max="7937" width="2" customWidth="1"/>
    <col min="7938" max="7938" width="27.85546875" customWidth="1"/>
    <col min="7939" max="7939" width="8.85546875" customWidth="1"/>
    <col min="7940" max="7940" width="11.140625" customWidth="1"/>
    <col min="7941" max="7941" width="19.140625" customWidth="1"/>
    <col min="7942" max="7942" width="17.28515625" customWidth="1"/>
    <col min="7943" max="7943" width="47.7109375" customWidth="1"/>
    <col min="8193" max="8193" width="2" customWidth="1"/>
    <col min="8194" max="8194" width="27.85546875" customWidth="1"/>
    <col min="8195" max="8195" width="8.85546875" customWidth="1"/>
    <col min="8196" max="8196" width="11.140625" customWidth="1"/>
    <col min="8197" max="8197" width="19.140625" customWidth="1"/>
    <col min="8198" max="8198" width="17.28515625" customWidth="1"/>
    <col min="8199" max="8199" width="47.7109375" customWidth="1"/>
    <col min="8449" max="8449" width="2" customWidth="1"/>
    <col min="8450" max="8450" width="27.85546875" customWidth="1"/>
    <col min="8451" max="8451" width="8.85546875" customWidth="1"/>
    <col min="8452" max="8452" width="11.140625" customWidth="1"/>
    <col min="8453" max="8453" width="19.140625" customWidth="1"/>
    <col min="8454" max="8454" width="17.28515625" customWidth="1"/>
    <col min="8455" max="8455" width="47.7109375" customWidth="1"/>
    <col min="8705" max="8705" width="2" customWidth="1"/>
    <col min="8706" max="8706" width="27.85546875" customWidth="1"/>
    <col min="8707" max="8707" width="8.85546875" customWidth="1"/>
    <col min="8708" max="8708" width="11.140625" customWidth="1"/>
    <col min="8709" max="8709" width="19.140625" customWidth="1"/>
    <col min="8710" max="8710" width="17.28515625" customWidth="1"/>
    <col min="8711" max="8711" width="47.7109375" customWidth="1"/>
    <col min="8961" max="8961" width="2" customWidth="1"/>
    <col min="8962" max="8962" width="27.85546875" customWidth="1"/>
    <col min="8963" max="8963" width="8.85546875" customWidth="1"/>
    <col min="8964" max="8964" width="11.140625" customWidth="1"/>
    <col min="8965" max="8965" width="19.140625" customWidth="1"/>
    <col min="8966" max="8966" width="17.28515625" customWidth="1"/>
    <col min="8967" max="8967" width="47.7109375" customWidth="1"/>
    <col min="9217" max="9217" width="2" customWidth="1"/>
    <col min="9218" max="9218" width="27.85546875" customWidth="1"/>
    <col min="9219" max="9219" width="8.85546875" customWidth="1"/>
    <col min="9220" max="9220" width="11.140625" customWidth="1"/>
    <col min="9221" max="9221" width="19.140625" customWidth="1"/>
    <col min="9222" max="9222" width="17.28515625" customWidth="1"/>
    <col min="9223" max="9223" width="47.7109375" customWidth="1"/>
    <col min="9473" max="9473" width="2" customWidth="1"/>
    <col min="9474" max="9474" width="27.85546875" customWidth="1"/>
    <col min="9475" max="9475" width="8.85546875" customWidth="1"/>
    <col min="9476" max="9476" width="11.140625" customWidth="1"/>
    <col min="9477" max="9477" width="19.140625" customWidth="1"/>
    <col min="9478" max="9478" width="17.28515625" customWidth="1"/>
    <col min="9479" max="9479" width="47.7109375" customWidth="1"/>
    <col min="9729" max="9729" width="2" customWidth="1"/>
    <col min="9730" max="9730" width="27.85546875" customWidth="1"/>
    <col min="9731" max="9731" width="8.85546875" customWidth="1"/>
    <col min="9732" max="9732" width="11.140625" customWidth="1"/>
    <col min="9733" max="9733" width="19.140625" customWidth="1"/>
    <col min="9734" max="9734" width="17.28515625" customWidth="1"/>
    <col min="9735" max="9735" width="47.7109375" customWidth="1"/>
    <col min="9985" max="9985" width="2" customWidth="1"/>
    <col min="9986" max="9986" width="27.85546875" customWidth="1"/>
    <col min="9987" max="9987" width="8.85546875" customWidth="1"/>
    <col min="9988" max="9988" width="11.140625" customWidth="1"/>
    <col min="9989" max="9989" width="19.140625" customWidth="1"/>
    <col min="9990" max="9990" width="17.28515625" customWidth="1"/>
    <col min="9991" max="9991" width="47.7109375" customWidth="1"/>
    <col min="10241" max="10241" width="2" customWidth="1"/>
    <col min="10242" max="10242" width="27.85546875" customWidth="1"/>
    <col min="10243" max="10243" width="8.85546875" customWidth="1"/>
    <col min="10244" max="10244" width="11.140625" customWidth="1"/>
    <col min="10245" max="10245" width="19.140625" customWidth="1"/>
    <col min="10246" max="10246" width="17.28515625" customWidth="1"/>
    <col min="10247" max="10247" width="47.7109375" customWidth="1"/>
    <col min="10497" max="10497" width="2" customWidth="1"/>
    <col min="10498" max="10498" width="27.85546875" customWidth="1"/>
    <col min="10499" max="10499" width="8.85546875" customWidth="1"/>
    <col min="10500" max="10500" width="11.140625" customWidth="1"/>
    <col min="10501" max="10501" width="19.140625" customWidth="1"/>
    <col min="10502" max="10502" width="17.28515625" customWidth="1"/>
    <col min="10503" max="10503" width="47.7109375" customWidth="1"/>
    <col min="10753" max="10753" width="2" customWidth="1"/>
    <col min="10754" max="10754" width="27.85546875" customWidth="1"/>
    <col min="10755" max="10755" width="8.85546875" customWidth="1"/>
    <col min="10756" max="10756" width="11.140625" customWidth="1"/>
    <col min="10757" max="10757" width="19.140625" customWidth="1"/>
    <col min="10758" max="10758" width="17.28515625" customWidth="1"/>
    <col min="10759" max="10759" width="47.7109375" customWidth="1"/>
    <col min="11009" max="11009" width="2" customWidth="1"/>
    <col min="11010" max="11010" width="27.85546875" customWidth="1"/>
    <col min="11011" max="11011" width="8.85546875" customWidth="1"/>
    <col min="11012" max="11012" width="11.140625" customWidth="1"/>
    <col min="11013" max="11013" width="19.140625" customWidth="1"/>
    <col min="11014" max="11014" width="17.28515625" customWidth="1"/>
    <col min="11015" max="11015" width="47.7109375" customWidth="1"/>
    <col min="11265" max="11265" width="2" customWidth="1"/>
    <col min="11266" max="11266" width="27.85546875" customWidth="1"/>
    <col min="11267" max="11267" width="8.85546875" customWidth="1"/>
    <col min="11268" max="11268" width="11.140625" customWidth="1"/>
    <col min="11269" max="11269" width="19.140625" customWidth="1"/>
    <col min="11270" max="11270" width="17.28515625" customWidth="1"/>
    <col min="11271" max="11271" width="47.7109375" customWidth="1"/>
    <col min="11521" max="11521" width="2" customWidth="1"/>
    <col min="11522" max="11522" width="27.85546875" customWidth="1"/>
    <col min="11523" max="11523" width="8.85546875" customWidth="1"/>
    <col min="11524" max="11524" width="11.140625" customWidth="1"/>
    <col min="11525" max="11525" width="19.140625" customWidth="1"/>
    <col min="11526" max="11526" width="17.28515625" customWidth="1"/>
    <col min="11527" max="11527" width="47.7109375" customWidth="1"/>
    <col min="11777" max="11777" width="2" customWidth="1"/>
    <col min="11778" max="11778" width="27.85546875" customWidth="1"/>
    <col min="11779" max="11779" width="8.85546875" customWidth="1"/>
    <col min="11780" max="11780" width="11.140625" customWidth="1"/>
    <col min="11781" max="11781" width="19.140625" customWidth="1"/>
    <col min="11782" max="11782" width="17.28515625" customWidth="1"/>
    <col min="11783" max="11783" width="47.7109375" customWidth="1"/>
    <col min="12033" max="12033" width="2" customWidth="1"/>
    <col min="12034" max="12034" width="27.85546875" customWidth="1"/>
    <col min="12035" max="12035" width="8.85546875" customWidth="1"/>
    <col min="12036" max="12036" width="11.140625" customWidth="1"/>
    <col min="12037" max="12037" width="19.140625" customWidth="1"/>
    <col min="12038" max="12038" width="17.28515625" customWidth="1"/>
    <col min="12039" max="12039" width="47.7109375" customWidth="1"/>
    <col min="12289" max="12289" width="2" customWidth="1"/>
    <col min="12290" max="12290" width="27.85546875" customWidth="1"/>
    <col min="12291" max="12291" width="8.85546875" customWidth="1"/>
    <col min="12292" max="12292" width="11.140625" customWidth="1"/>
    <col min="12293" max="12293" width="19.140625" customWidth="1"/>
    <col min="12294" max="12294" width="17.28515625" customWidth="1"/>
    <col min="12295" max="12295" width="47.7109375" customWidth="1"/>
    <col min="12545" max="12545" width="2" customWidth="1"/>
    <col min="12546" max="12546" width="27.85546875" customWidth="1"/>
    <col min="12547" max="12547" width="8.85546875" customWidth="1"/>
    <col min="12548" max="12548" width="11.140625" customWidth="1"/>
    <col min="12549" max="12549" width="19.140625" customWidth="1"/>
    <col min="12550" max="12550" width="17.28515625" customWidth="1"/>
    <col min="12551" max="12551" width="47.7109375" customWidth="1"/>
    <col min="12801" max="12801" width="2" customWidth="1"/>
    <col min="12802" max="12802" width="27.85546875" customWidth="1"/>
    <col min="12803" max="12803" width="8.85546875" customWidth="1"/>
    <col min="12804" max="12804" width="11.140625" customWidth="1"/>
    <col min="12805" max="12805" width="19.140625" customWidth="1"/>
    <col min="12806" max="12806" width="17.28515625" customWidth="1"/>
    <col min="12807" max="12807" width="47.7109375" customWidth="1"/>
    <col min="13057" max="13057" width="2" customWidth="1"/>
    <col min="13058" max="13058" width="27.85546875" customWidth="1"/>
    <col min="13059" max="13059" width="8.85546875" customWidth="1"/>
    <col min="13060" max="13060" width="11.140625" customWidth="1"/>
    <col min="13061" max="13061" width="19.140625" customWidth="1"/>
    <col min="13062" max="13062" width="17.28515625" customWidth="1"/>
    <col min="13063" max="13063" width="47.7109375" customWidth="1"/>
    <col min="13313" max="13313" width="2" customWidth="1"/>
    <col min="13314" max="13314" width="27.85546875" customWidth="1"/>
    <col min="13315" max="13315" width="8.85546875" customWidth="1"/>
    <col min="13316" max="13316" width="11.140625" customWidth="1"/>
    <col min="13317" max="13317" width="19.140625" customWidth="1"/>
    <col min="13318" max="13318" width="17.28515625" customWidth="1"/>
    <col min="13319" max="13319" width="47.7109375" customWidth="1"/>
    <col min="13569" max="13569" width="2" customWidth="1"/>
    <col min="13570" max="13570" width="27.85546875" customWidth="1"/>
    <col min="13571" max="13571" width="8.85546875" customWidth="1"/>
    <col min="13572" max="13572" width="11.140625" customWidth="1"/>
    <col min="13573" max="13573" width="19.140625" customWidth="1"/>
    <col min="13574" max="13574" width="17.28515625" customWidth="1"/>
    <col min="13575" max="13575" width="47.7109375" customWidth="1"/>
    <col min="13825" max="13825" width="2" customWidth="1"/>
    <col min="13826" max="13826" width="27.85546875" customWidth="1"/>
    <col min="13827" max="13827" width="8.85546875" customWidth="1"/>
    <col min="13828" max="13828" width="11.140625" customWidth="1"/>
    <col min="13829" max="13829" width="19.140625" customWidth="1"/>
    <col min="13830" max="13830" width="17.28515625" customWidth="1"/>
    <col min="13831" max="13831" width="47.7109375" customWidth="1"/>
    <col min="14081" max="14081" width="2" customWidth="1"/>
    <col min="14082" max="14082" width="27.85546875" customWidth="1"/>
    <col min="14083" max="14083" width="8.85546875" customWidth="1"/>
    <col min="14084" max="14084" width="11.140625" customWidth="1"/>
    <col min="14085" max="14085" width="19.140625" customWidth="1"/>
    <col min="14086" max="14086" width="17.28515625" customWidth="1"/>
    <col min="14087" max="14087" width="47.7109375" customWidth="1"/>
    <col min="14337" max="14337" width="2" customWidth="1"/>
    <col min="14338" max="14338" width="27.85546875" customWidth="1"/>
    <col min="14339" max="14339" width="8.85546875" customWidth="1"/>
    <col min="14340" max="14340" width="11.140625" customWidth="1"/>
    <col min="14341" max="14341" width="19.140625" customWidth="1"/>
    <col min="14342" max="14342" width="17.28515625" customWidth="1"/>
    <col min="14343" max="14343" width="47.7109375" customWidth="1"/>
    <col min="14593" max="14593" width="2" customWidth="1"/>
    <col min="14594" max="14594" width="27.85546875" customWidth="1"/>
    <col min="14595" max="14595" width="8.85546875" customWidth="1"/>
    <col min="14596" max="14596" width="11.140625" customWidth="1"/>
    <col min="14597" max="14597" width="19.140625" customWidth="1"/>
    <col min="14598" max="14598" width="17.28515625" customWidth="1"/>
    <col min="14599" max="14599" width="47.7109375" customWidth="1"/>
    <col min="14849" max="14849" width="2" customWidth="1"/>
    <col min="14850" max="14850" width="27.85546875" customWidth="1"/>
    <col min="14851" max="14851" width="8.85546875" customWidth="1"/>
    <col min="14852" max="14852" width="11.140625" customWidth="1"/>
    <col min="14853" max="14853" width="19.140625" customWidth="1"/>
    <col min="14854" max="14854" width="17.28515625" customWidth="1"/>
    <col min="14855" max="14855" width="47.7109375" customWidth="1"/>
    <col min="15105" max="15105" width="2" customWidth="1"/>
    <col min="15106" max="15106" width="27.85546875" customWidth="1"/>
    <col min="15107" max="15107" width="8.85546875" customWidth="1"/>
    <col min="15108" max="15108" width="11.140625" customWidth="1"/>
    <col min="15109" max="15109" width="19.140625" customWidth="1"/>
    <col min="15110" max="15110" width="17.28515625" customWidth="1"/>
    <col min="15111" max="15111" width="47.7109375" customWidth="1"/>
    <col min="15361" max="15361" width="2" customWidth="1"/>
    <col min="15362" max="15362" width="27.85546875" customWidth="1"/>
    <col min="15363" max="15363" width="8.85546875" customWidth="1"/>
    <col min="15364" max="15364" width="11.140625" customWidth="1"/>
    <col min="15365" max="15365" width="19.140625" customWidth="1"/>
    <col min="15366" max="15366" width="17.28515625" customWidth="1"/>
    <col min="15367" max="15367" width="47.7109375" customWidth="1"/>
    <col min="15617" max="15617" width="2" customWidth="1"/>
    <col min="15618" max="15618" width="27.85546875" customWidth="1"/>
    <col min="15619" max="15619" width="8.85546875" customWidth="1"/>
    <col min="15620" max="15620" width="11.140625" customWidth="1"/>
    <col min="15621" max="15621" width="19.140625" customWidth="1"/>
    <col min="15622" max="15622" width="17.28515625" customWidth="1"/>
    <col min="15623" max="15623" width="47.7109375" customWidth="1"/>
    <col min="15873" max="15873" width="2" customWidth="1"/>
    <col min="15874" max="15874" width="27.85546875" customWidth="1"/>
    <col min="15875" max="15875" width="8.85546875" customWidth="1"/>
    <col min="15876" max="15876" width="11.140625" customWidth="1"/>
    <col min="15877" max="15877" width="19.140625" customWidth="1"/>
    <col min="15878" max="15878" width="17.28515625" customWidth="1"/>
    <col min="15879" max="15879" width="47.7109375" customWidth="1"/>
    <col min="16129" max="16129" width="2" customWidth="1"/>
    <col min="16130" max="16130" width="27.85546875" customWidth="1"/>
    <col min="16131" max="16131" width="8.85546875" customWidth="1"/>
    <col min="16132" max="16132" width="11.140625" customWidth="1"/>
    <col min="16133" max="16133" width="19.140625" customWidth="1"/>
    <col min="16134" max="16134" width="17.28515625" customWidth="1"/>
    <col min="16135" max="16135" width="47.7109375" customWidth="1"/>
  </cols>
  <sheetData>
    <row r="1" spans="2:7" ht="21">
      <c r="B1" s="167" t="s">
        <v>467</v>
      </c>
      <c r="C1" s="167"/>
      <c r="D1" s="167"/>
      <c r="E1" s="167"/>
      <c r="F1" s="167"/>
      <c r="G1" s="167"/>
    </row>
    <row r="2" spans="2:7" ht="21">
      <c r="B2" s="168" t="s">
        <v>434</v>
      </c>
      <c r="C2" s="168"/>
      <c r="D2" s="168"/>
      <c r="E2" s="168"/>
      <c r="F2" s="168"/>
      <c r="G2" s="168"/>
    </row>
    <row r="3" spans="2:7" ht="45" customHeight="1">
      <c r="B3" s="129" t="s">
        <v>0</v>
      </c>
      <c r="C3" s="130" t="s">
        <v>119</v>
      </c>
      <c r="D3" s="130" t="s">
        <v>120</v>
      </c>
      <c r="E3" s="130" t="s">
        <v>435</v>
      </c>
      <c r="F3" s="130" t="s">
        <v>121</v>
      </c>
      <c r="G3" s="131" t="s">
        <v>436</v>
      </c>
    </row>
    <row r="4" spans="2:7" ht="25.5" customHeight="1">
      <c r="B4" s="164" t="s">
        <v>12</v>
      </c>
      <c r="C4" s="165"/>
      <c r="D4" s="165"/>
      <c r="E4" s="165"/>
      <c r="F4" s="166"/>
      <c r="G4" s="132" t="s">
        <v>3</v>
      </c>
    </row>
    <row r="5" spans="2:7" ht="32.25" customHeight="1">
      <c r="B5" s="139" t="s">
        <v>459</v>
      </c>
      <c r="C5" s="140" t="s">
        <v>139</v>
      </c>
      <c r="D5" s="135">
        <v>2</v>
      </c>
      <c r="E5" s="135">
        <v>8000000</v>
      </c>
      <c r="F5" s="135">
        <v>800000</v>
      </c>
      <c r="G5" s="140" t="s">
        <v>460</v>
      </c>
    </row>
    <row r="6" spans="2:7" ht="26.25" customHeight="1">
      <c r="B6" s="147" t="s">
        <v>377</v>
      </c>
      <c r="C6" s="149"/>
      <c r="D6" s="137">
        <f>SUM(D5)</f>
        <v>2</v>
      </c>
      <c r="E6" s="137">
        <f>SUM(E5)</f>
        <v>8000000</v>
      </c>
      <c r="F6" s="137">
        <f>SUM(F5)</f>
        <v>800000</v>
      </c>
      <c r="G6" s="138" t="s">
        <v>446</v>
      </c>
    </row>
    <row r="7" spans="2:7" ht="37.5" customHeight="1">
      <c r="B7" s="162" t="s">
        <v>461</v>
      </c>
      <c r="C7" s="163"/>
      <c r="D7" s="137">
        <f>D6</f>
        <v>2</v>
      </c>
      <c r="E7" s="137">
        <f t="shared" ref="E7:F7" si="0">E6</f>
        <v>8000000</v>
      </c>
      <c r="F7" s="137">
        <f t="shared" si="0"/>
        <v>800000</v>
      </c>
      <c r="G7" s="138" t="s">
        <v>462</v>
      </c>
    </row>
  </sheetData>
  <mergeCells count="5">
    <mergeCell ref="B6:C6"/>
    <mergeCell ref="B7:C7"/>
    <mergeCell ref="B4:F4"/>
    <mergeCell ref="B1:G1"/>
    <mergeCell ref="B2:G2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120"/>
  <sheetViews>
    <sheetView rightToLeft="1" topLeftCell="A61" zoomScale="110" zoomScaleNormal="110" workbookViewId="0">
      <selection activeCell="F26" sqref="F26"/>
    </sheetView>
  </sheetViews>
  <sheetFormatPr defaultColWidth="20.140625" defaultRowHeight="15"/>
  <cols>
    <col min="1" max="1" width="1.85546875" customWidth="1"/>
    <col min="2" max="2" width="25.42578125" customWidth="1"/>
    <col min="3" max="3" width="8.28515625" customWidth="1"/>
    <col min="4" max="8" width="12.85546875" style="118" customWidth="1"/>
    <col min="9" max="9" width="41.5703125" customWidth="1"/>
  </cols>
  <sheetData>
    <row r="1" spans="2:9" ht="19.5" customHeight="1">
      <c r="B1" s="172" t="s">
        <v>420</v>
      </c>
      <c r="C1" s="173"/>
      <c r="D1" s="173"/>
      <c r="E1" s="173"/>
      <c r="F1" s="173"/>
      <c r="G1" s="173"/>
      <c r="H1" s="173"/>
      <c r="I1" s="174"/>
    </row>
    <row r="2" spans="2:9" ht="21" customHeight="1">
      <c r="B2" s="175" t="s">
        <v>421</v>
      </c>
      <c r="C2" s="176"/>
      <c r="D2" s="176"/>
      <c r="E2" s="176"/>
      <c r="F2" s="176"/>
      <c r="G2" s="176"/>
      <c r="H2" s="176"/>
      <c r="I2" s="177"/>
    </row>
    <row r="3" spans="2:9" ht="21" customHeight="1">
      <c r="B3" s="178" t="s">
        <v>226</v>
      </c>
      <c r="C3" s="179" t="s">
        <v>119</v>
      </c>
      <c r="D3" s="180">
        <v>45963</v>
      </c>
      <c r="E3" s="180">
        <v>45964</v>
      </c>
      <c r="F3" s="180">
        <v>45965</v>
      </c>
      <c r="G3" s="180">
        <v>45966</v>
      </c>
      <c r="H3" s="180">
        <v>45967</v>
      </c>
      <c r="I3" s="178" t="s">
        <v>227</v>
      </c>
    </row>
    <row r="4" spans="2:9" ht="12" customHeight="1">
      <c r="B4" s="178"/>
      <c r="C4" s="179"/>
      <c r="D4" s="180"/>
      <c r="E4" s="180"/>
      <c r="F4" s="180"/>
      <c r="G4" s="180"/>
      <c r="H4" s="180"/>
      <c r="I4" s="178"/>
    </row>
    <row r="5" spans="2:9" ht="18" customHeight="1">
      <c r="B5" s="63" t="s">
        <v>12</v>
      </c>
      <c r="C5" s="108"/>
      <c r="D5" s="109"/>
      <c r="E5" s="109"/>
      <c r="F5" s="109"/>
      <c r="G5" s="109"/>
      <c r="H5" s="110"/>
      <c r="I5" s="111" t="s">
        <v>228</v>
      </c>
    </row>
    <row r="6" spans="2:9" ht="18" customHeight="1">
      <c r="B6" s="64" t="s">
        <v>375</v>
      </c>
      <c r="C6" s="64" t="s">
        <v>170</v>
      </c>
      <c r="D6" s="117">
        <v>0.71</v>
      </c>
      <c r="E6" s="117">
        <v>0.71</v>
      </c>
      <c r="F6" s="117">
        <v>0.72</v>
      </c>
      <c r="G6" s="117">
        <v>0.71</v>
      </c>
      <c r="H6" s="117">
        <v>0.71</v>
      </c>
      <c r="I6" s="12" t="s">
        <v>171</v>
      </c>
    </row>
    <row r="7" spans="2:9" ht="18" customHeight="1">
      <c r="B7" s="64" t="s">
        <v>47</v>
      </c>
      <c r="C7" s="64" t="s">
        <v>36</v>
      </c>
      <c r="D7" s="117" t="s">
        <v>382</v>
      </c>
      <c r="E7" s="117" t="s">
        <v>382</v>
      </c>
      <c r="F7" s="117" t="s">
        <v>382</v>
      </c>
      <c r="G7" s="117" t="s">
        <v>382</v>
      </c>
      <c r="H7" s="117" t="s">
        <v>382</v>
      </c>
      <c r="I7" s="12" t="s">
        <v>48</v>
      </c>
    </row>
    <row r="8" spans="2:9" ht="18" customHeight="1">
      <c r="B8" s="64" t="s">
        <v>98</v>
      </c>
      <c r="C8" s="64" t="s">
        <v>99</v>
      </c>
      <c r="D8" s="117">
        <v>1</v>
      </c>
      <c r="E8" s="117">
        <v>1.01</v>
      </c>
      <c r="F8" s="117">
        <v>1.01</v>
      </c>
      <c r="G8" s="117">
        <v>1</v>
      </c>
      <c r="H8" s="117">
        <v>1</v>
      </c>
      <c r="I8" s="12" t="s">
        <v>100</v>
      </c>
    </row>
    <row r="9" spans="2:9" ht="18" customHeight="1">
      <c r="B9" s="64" t="s">
        <v>49</v>
      </c>
      <c r="C9" s="64" t="s">
        <v>45</v>
      </c>
      <c r="D9" s="117">
        <v>0.06</v>
      </c>
      <c r="E9" s="117">
        <v>0.06</v>
      </c>
      <c r="F9" s="117">
        <v>0.06</v>
      </c>
      <c r="G9" s="117">
        <v>7.0000000000000007E-2</v>
      </c>
      <c r="H9" s="117">
        <v>7.0000000000000007E-2</v>
      </c>
      <c r="I9" s="12" t="s">
        <v>66</v>
      </c>
    </row>
    <row r="10" spans="2:9" ht="18" customHeight="1">
      <c r="B10" s="64" t="s">
        <v>24</v>
      </c>
      <c r="C10" s="64" t="s">
        <v>25</v>
      </c>
      <c r="D10" s="117">
        <v>0.22</v>
      </c>
      <c r="E10" s="117">
        <v>0.22</v>
      </c>
      <c r="F10" s="117" t="s">
        <v>382</v>
      </c>
      <c r="G10" s="117" t="s">
        <v>382</v>
      </c>
      <c r="H10" s="117" t="s">
        <v>382</v>
      </c>
      <c r="I10" s="12" t="s">
        <v>26</v>
      </c>
    </row>
    <row r="11" spans="2:9" ht="18" customHeight="1">
      <c r="B11" s="64" t="s">
        <v>50</v>
      </c>
      <c r="C11" s="64" t="s">
        <v>51</v>
      </c>
      <c r="D11" s="117">
        <v>4.28</v>
      </c>
      <c r="E11" s="117">
        <v>4.45</v>
      </c>
      <c r="F11" s="117">
        <v>4.59</v>
      </c>
      <c r="G11" s="117">
        <v>4.5999999999999996</v>
      </c>
      <c r="H11" s="117">
        <v>4.55</v>
      </c>
      <c r="I11" s="12" t="s">
        <v>52</v>
      </c>
    </row>
    <row r="12" spans="2:9" ht="18" customHeight="1">
      <c r="B12" s="64" t="s">
        <v>229</v>
      </c>
      <c r="C12" s="64" t="s">
        <v>230</v>
      </c>
      <c r="D12" s="117">
        <v>0.09</v>
      </c>
      <c r="E12" s="117" t="s">
        <v>382</v>
      </c>
      <c r="F12" s="117" t="s">
        <v>382</v>
      </c>
      <c r="G12" s="117">
        <v>0.09</v>
      </c>
      <c r="H12" s="117">
        <v>0.09</v>
      </c>
      <c r="I12" s="12" t="s">
        <v>231</v>
      </c>
    </row>
    <row r="13" spans="2:9" ht="18" customHeight="1">
      <c r="B13" s="64" t="s">
        <v>232</v>
      </c>
      <c r="C13" s="64" t="s">
        <v>233</v>
      </c>
      <c r="D13" s="117" t="s">
        <v>234</v>
      </c>
      <c r="E13" s="117" t="s">
        <v>234</v>
      </c>
      <c r="F13" s="117" t="s">
        <v>234</v>
      </c>
      <c r="G13" s="117" t="s">
        <v>234</v>
      </c>
      <c r="H13" s="117" t="s">
        <v>234</v>
      </c>
      <c r="I13" s="12" t="s">
        <v>235</v>
      </c>
    </row>
    <row r="14" spans="2:9" ht="18" customHeight="1">
      <c r="B14" s="64" t="s">
        <v>73</v>
      </c>
      <c r="C14" s="64" t="s">
        <v>74</v>
      </c>
      <c r="D14" s="117" t="s">
        <v>382</v>
      </c>
      <c r="E14" s="117">
        <v>0.24</v>
      </c>
      <c r="F14" s="117">
        <v>0.25</v>
      </c>
      <c r="G14" s="128">
        <v>0.25</v>
      </c>
      <c r="H14" s="117">
        <v>0.24</v>
      </c>
      <c r="I14" s="12" t="s">
        <v>75</v>
      </c>
    </row>
    <row r="15" spans="2:9" ht="18" customHeight="1">
      <c r="B15" s="64" t="s">
        <v>53</v>
      </c>
      <c r="C15" s="64" t="s">
        <v>42</v>
      </c>
      <c r="D15" s="117">
        <v>0.27</v>
      </c>
      <c r="E15" s="117">
        <v>0.27</v>
      </c>
      <c r="F15" s="117">
        <v>0.27</v>
      </c>
      <c r="G15" s="128">
        <v>0.27</v>
      </c>
      <c r="H15" s="117">
        <v>0.27</v>
      </c>
      <c r="I15" s="12" t="s">
        <v>43</v>
      </c>
    </row>
    <row r="16" spans="2:9" ht="18" customHeight="1">
      <c r="B16" s="64" t="s">
        <v>54</v>
      </c>
      <c r="C16" s="64" t="s">
        <v>39</v>
      </c>
      <c r="D16" s="117" t="s">
        <v>382</v>
      </c>
      <c r="E16" s="117" t="s">
        <v>382</v>
      </c>
      <c r="F16" s="117" t="s">
        <v>382</v>
      </c>
      <c r="G16" s="117" t="s">
        <v>382</v>
      </c>
      <c r="H16" s="117" t="s">
        <v>382</v>
      </c>
      <c r="I16" s="12" t="s">
        <v>40</v>
      </c>
    </row>
    <row r="17" spans="2:9" ht="18" customHeight="1">
      <c r="B17" s="64" t="s">
        <v>236</v>
      </c>
      <c r="C17" s="64" t="s">
        <v>237</v>
      </c>
      <c r="D17" s="117" t="s">
        <v>234</v>
      </c>
      <c r="E17" s="117" t="s">
        <v>234</v>
      </c>
      <c r="F17" s="117" t="s">
        <v>234</v>
      </c>
      <c r="G17" s="117" t="s">
        <v>234</v>
      </c>
      <c r="H17" s="117" t="s">
        <v>234</v>
      </c>
      <c r="I17" s="12" t="s">
        <v>238</v>
      </c>
    </row>
    <row r="18" spans="2:9" ht="18" customHeight="1">
      <c r="B18" s="64" t="s">
        <v>239</v>
      </c>
      <c r="C18" s="64" t="s">
        <v>221</v>
      </c>
      <c r="D18" s="117" t="s">
        <v>382</v>
      </c>
      <c r="E18" s="117" t="s">
        <v>382</v>
      </c>
      <c r="F18" s="117" t="s">
        <v>382</v>
      </c>
      <c r="G18" s="117" t="s">
        <v>382</v>
      </c>
      <c r="H18" s="117">
        <v>0.25</v>
      </c>
      <c r="I18" s="12" t="s">
        <v>224</v>
      </c>
    </row>
    <row r="19" spans="2:9" ht="18" customHeight="1">
      <c r="B19" s="64" t="s">
        <v>240</v>
      </c>
      <c r="C19" s="64" t="s">
        <v>160</v>
      </c>
      <c r="D19" s="117" t="s">
        <v>382</v>
      </c>
      <c r="E19" s="117" t="s">
        <v>382</v>
      </c>
      <c r="F19" s="117" t="s">
        <v>382</v>
      </c>
      <c r="G19" s="117" t="s">
        <v>382</v>
      </c>
      <c r="H19" s="117">
        <v>1.05</v>
      </c>
      <c r="I19" s="12" t="s">
        <v>161</v>
      </c>
    </row>
    <row r="20" spans="2:9" ht="18" customHeight="1">
      <c r="B20" s="64" t="s">
        <v>122</v>
      </c>
      <c r="C20" s="64" t="s">
        <v>123</v>
      </c>
      <c r="D20" s="117" t="s">
        <v>382</v>
      </c>
      <c r="E20" s="117">
        <v>0.26</v>
      </c>
      <c r="F20" s="117">
        <v>0.26</v>
      </c>
      <c r="G20" s="117">
        <v>0.26</v>
      </c>
      <c r="H20" s="117">
        <v>0.26</v>
      </c>
      <c r="I20" s="12" t="s">
        <v>128</v>
      </c>
    </row>
    <row r="21" spans="2:9" ht="18" customHeight="1">
      <c r="B21" s="64" t="s">
        <v>38</v>
      </c>
      <c r="C21" s="64" t="s">
        <v>37</v>
      </c>
      <c r="D21" s="117">
        <v>2.0099999999999998</v>
      </c>
      <c r="E21" s="117">
        <v>2.04</v>
      </c>
      <c r="F21" s="117">
        <v>2.06</v>
      </c>
      <c r="G21" s="117">
        <v>2.0499999999999998</v>
      </c>
      <c r="H21" s="117">
        <v>2.04</v>
      </c>
      <c r="I21" s="12" t="s">
        <v>55</v>
      </c>
    </row>
    <row r="22" spans="2:9" ht="18" customHeight="1">
      <c r="B22" s="64" t="s">
        <v>241</v>
      </c>
      <c r="C22" s="64" t="s">
        <v>148</v>
      </c>
      <c r="D22" s="117">
        <v>0.05</v>
      </c>
      <c r="E22" s="117" t="s">
        <v>382</v>
      </c>
      <c r="F22" s="117" t="s">
        <v>234</v>
      </c>
      <c r="G22" s="117" t="s">
        <v>234</v>
      </c>
      <c r="H22" s="117" t="s">
        <v>234</v>
      </c>
      <c r="I22" s="12" t="s">
        <v>242</v>
      </c>
    </row>
    <row r="23" spans="2:9" ht="18" customHeight="1">
      <c r="B23" s="64" t="s">
        <v>243</v>
      </c>
      <c r="C23" s="64" t="s">
        <v>244</v>
      </c>
      <c r="D23" s="117">
        <v>0.3</v>
      </c>
      <c r="E23" s="117">
        <v>0.32</v>
      </c>
      <c r="F23" s="117">
        <v>0.32</v>
      </c>
      <c r="G23" s="117" t="s">
        <v>382</v>
      </c>
      <c r="H23" s="117">
        <v>0.28999999999999998</v>
      </c>
      <c r="I23" s="12" t="s">
        <v>245</v>
      </c>
    </row>
    <row r="24" spans="2:9" ht="18" customHeight="1">
      <c r="B24" s="64" t="s">
        <v>184</v>
      </c>
      <c r="C24" s="64" t="s">
        <v>183</v>
      </c>
      <c r="D24" s="117" t="s">
        <v>382</v>
      </c>
      <c r="E24" s="117" t="s">
        <v>382</v>
      </c>
      <c r="F24" s="117" t="s">
        <v>382</v>
      </c>
      <c r="G24" s="117" t="s">
        <v>382</v>
      </c>
      <c r="H24" s="117" t="s">
        <v>382</v>
      </c>
      <c r="I24" s="12" t="s">
        <v>197</v>
      </c>
    </row>
    <row r="25" spans="2:9" ht="18" customHeight="1">
      <c r="B25" s="64" t="s">
        <v>246</v>
      </c>
      <c r="C25" s="64" t="s">
        <v>247</v>
      </c>
      <c r="D25" s="117">
        <v>0.22</v>
      </c>
      <c r="E25" s="117" t="s">
        <v>382</v>
      </c>
      <c r="F25" s="117" t="s">
        <v>382</v>
      </c>
      <c r="G25" s="117">
        <v>0.2</v>
      </c>
      <c r="H25" s="117" t="s">
        <v>382</v>
      </c>
      <c r="I25" s="12" t="s">
        <v>248</v>
      </c>
    </row>
    <row r="26" spans="2:9" ht="18" customHeight="1">
      <c r="B26" s="64" t="s">
        <v>182</v>
      </c>
      <c r="C26" s="64" t="s">
        <v>151</v>
      </c>
      <c r="D26" s="117" t="s">
        <v>382</v>
      </c>
      <c r="E26" s="117" t="s">
        <v>382</v>
      </c>
      <c r="F26" s="117" t="s">
        <v>382</v>
      </c>
      <c r="G26" s="117" t="s">
        <v>382</v>
      </c>
      <c r="H26" s="117" t="s">
        <v>382</v>
      </c>
      <c r="I26" s="12" t="s">
        <v>152</v>
      </c>
    </row>
    <row r="27" spans="2:9" ht="18" customHeight="1">
      <c r="B27" s="64" t="s">
        <v>249</v>
      </c>
      <c r="C27" s="64" t="s">
        <v>106</v>
      </c>
      <c r="D27" s="117">
        <v>0.68</v>
      </c>
      <c r="E27" s="117">
        <v>0.67</v>
      </c>
      <c r="F27" s="117">
        <v>0.68</v>
      </c>
      <c r="G27" s="117">
        <v>0.68</v>
      </c>
      <c r="H27" s="117">
        <v>0.68</v>
      </c>
      <c r="I27" s="12" t="s">
        <v>107</v>
      </c>
    </row>
    <row r="28" spans="2:9" ht="18" customHeight="1">
      <c r="B28" s="64" t="s">
        <v>191</v>
      </c>
      <c r="C28" s="64" t="s">
        <v>190</v>
      </c>
      <c r="D28" s="117" t="s">
        <v>382</v>
      </c>
      <c r="E28" s="117"/>
      <c r="F28" s="117" t="s">
        <v>382</v>
      </c>
      <c r="G28" s="117" t="s">
        <v>382</v>
      </c>
      <c r="H28" s="117" t="s">
        <v>382</v>
      </c>
      <c r="I28" s="12" t="s">
        <v>250</v>
      </c>
    </row>
    <row r="29" spans="2:9" ht="18" customHeight="1">
      <c r="B29" s="64" t="s">
        <v>373</v>
      </c>
      <c r="C29" s="64" t="s">
        <v>372</v>
      </c>
      <c r="D29" s="117" t="s">
        <v>234</v>
      </c>
      <c r="E29" s="117" t="s">
        <v>234</v>
      </c>
      <c r="F29" s="117" t="s">
        <v>234</v>
      </c>
      <c r="G29" s="117" t="s">
        <v>234</v>
      </c>
      <c r="H29" s="117" t="s">
        <v>234</v>
      </c>
      <c r="I29" s="12" t="s">
        <v>374</v>
      </c>
    </row>
    <row r="30" spans="2:9" ht="18" customHeight="1">
      <c r="B30" s="64" t="s">
        <v>251</v>
      </c>
      <c r="C30" s="64" t="s">
        <v>252</v>
      </c>
      <c r="D30" s="117" t="s">
        <v>382</v>
      </c>
      <c r="E30" s="117" t="s">
        <v>382</v>
      </c>
      <c r="F30" s="117" t="s">
        <v>382</v>
      </c>
      <c r="G30" s="117" t="s">
        <v>382</v>
      </c>
      <c r="H30" s="117" t="s">
        <v>382</v>
      </c>
      <c r="I30" s="12" t="s">
        <v>253</v>
      </c>
    </row>
    <row r="31" spans="2:9" ht="18" customHeight="1">
      <c r="B31" s="64" t="s">
        <v>254</v>
      </c>
      <c r="C31" s="64" t="s">
        <v>255</v>
      </c>
      <c r="D31" s="117" t="s">
        <v>234</v>
      </c>
      <c r="E31" s="117" t="s">
        <v>234</v>
      </c>
      <c r="F31" s="117" t="s">
        <v>234</v>
      </c>
      <c r="G31" s="117" t="s">
        <v>234</v>
      </c>
      <c r="H31" s="117" t="s">
        <v>234</v>
      </c>
      <c r="I31" s="12" t="s">
        <v>256</v>
      </c>
    </row>
    <row r="32" spans="2:9" ht="18" customHeight="1">
      <c r="B32" s="64" t="s">
        <v>257</v>
      </c>
      <c r="C32" s="64" t="s">
        <v>201</v>
      </c>
      <c r="D32" s="117" t="s">
        <v>382</v>
      </c>
      <c r="E32" s="117" t="s">
        <v>382</v>
      </c>
      <c r="F32" s="117" t="s">
        <v>382</v>
      </c>
      <c r="G32" s="117" t="s">
        <v>382</v>
      </c>
      <c r="H32" s="117">
        <v>0.15</v>
      </c>
      <c r="I32" s="12" t="s">
        <v>204</v>
      </c>
    </row>
    <row r="33" spans="2:9" ht="18" customHeight="1">
      <c r="B33" s="64" t="s">
        <v>258</v>
      </c>
      <c r="C33" s="64" t="s">
        <v>153</v>
      </c>
      <c r="D33" s="117" t="s">
        <v>382</v>
      </c>
      <c r="E33" s="117" t="s">
        <v>382</v>
      </c>
      <c r="F33" s="117">
        <v>0.2</v>
      </c>
      <c r="G33" s="117">
        <v>0.2</v>
      </c>
      <c r="H33" s="117">
        <v>0.19</v>
      </c>
      <c r="I33" s="12" t="s">
        <v>154</v>
      </c>
    </row>
    <row r="34" spans="2:9" ht="18" customHeight="1">
      <c r="B34" s="64" t="s">
        <v>259</v>
      </c>
      <c r="C34" s="64" t="s">
        <v>260</v>
      </c>
      <c r="D34" s="117" t="s">
        <v>382</v>
      </c>
      <c r="E34" s="117" t="s">
        <v>382</v>
      </c>
      <c r="F34" s="117" t="s">
        <v>382</v>
      </c>
      <c r="G34" s="117" t="s">
        <v>382</v>
      </c>
      <c r="H34" s="117" t="s">
        <v>382</v>
      </c>
      <c r="I34" s="12" t="s">
        <v>261</v>
      </c>
    </row>
    <row r="35" spans="2:9" ht="18" customHeight="1">
      <c r="B35" s="64" t="s">
        <v>262</v>
      </c>
      <c r="C35" s="64" t="s">
        <v>263</v>
      </c>
      <c r="D35" s="117" t="s">
        <v>382</v>
      </c>
      <c r="E35" s="117" t="s">
        <v>382</v>
      </c>
      <c r="F35" s="117" t="s">
        <v>382</v>
      </c>
      <c r="G35" s="117" t="s">
        <v>382</v>
      </c>
      <c r="H35" s="117" t="s">
        <v>382</v>
      </c>
      <c r="I35" s="12" t="s">
        <v>264</v>
      </c>
    </row>
    <row r="36" spans="2:9" ht="18" customHeight="1">
      <c r="B36" s="64" t="s">
        <v>265</v>
      </c>
      <c r="C36" s="64" t="s">
        <v>266</v>
      </c>
      <c r="D36" s="117" t="s">
        <v>382</v>
      </c>
      <c r="E36" s="117" t="s">
        <v>382</v>
      </c>
      <c r="F36" s="117" t="s">
        <v>382</v>
      </c>
      <c r="G36" s="117" t="s">
        <v>382</v>
      </c>
      <c r="H36" s="117" t="s">
        <v>382</v>
      </c>
      <c r="I36" s="12" t="s">
        <v>267</v>
      </c>
    </row>
    <row r="37" spans="2:9" ht="18" customHeight="1">
      <c r="B37" s="64" t="s">
        <v>268</v>
      </c>
      <c r="C37" s="64" t="s">
        <v>269</v>
      </c>
      <c r="D37" s="117" t="s">
        <v>382</v>
      </c>
      <c r="E37" s="117" t="s">
        <v>382</v>
      </c>
      <c r="F37" s="117" t="s">
        <v>382</v>
      </c>
      <c r="G37" s="117" t="s">
        <v>382</v>
      </c>
      <c r="H37" s="117" t="s">
        <v>382</v>
      </c>
      <c r="I37" s="12" t="s">
        <v>270</v>
      </c>
    </row>
    <row r="38" spans="2:9" ht="18" customHeight="1">
      <c r="B38" s="64" t="s">
        <v>271</v>
      </c>
      <c r="C38" s="64" t="s">
        <v>272</v>
      </c>
      <c r="D38" s="117" t="s">
        <v>382</v>
      </c>
      <c r="E38" s="117" t="s">
        <v>382</v>
      </c>
      <c r="F38" s="117" t="s">
        <v>382</v>
      </c>
      <c r="G38" s="117" t="s">
        <v>382</v>
      </c>
      <c r="H38" s="117" t="s">
        <v>382</v>
      </c>
      <c r="I38" s="12" t="s">
        <v>273</v>
      </c>
    </row>
    <row r="39" spans="2:9" ht="18" customHeight="1">
      <c r="B39" s="64" t="s">
        <v>274</v>
      </c>
      <c r="C39" s="64" t="s">
        <v>208</v>
      </c>
      <c r="D39" s="117" t="s">
        <v>382</v>
      </c>
      <c r="E39" s="117" t="s">
        <v>382</v>
      </c>
      <c r="F39" s="117" t="s">
        <v>382</v>
      </c>
      <c r="G39" s="117" t="s">
        <v>382</v>
      </c>
      <c r="H39" s="117" t="s">
        <v>382</v>
      </c>
      <c r="I39" s="12" t="s">
        <v>209</v>
      </c>
    </row>
    <row r="40" spans="2:9" ht="18" customHeight="1">
      <c r="B40" s="64" t="s">
        <v>275</v>
      </c>
      <c r="C40" s="64" t="s">
        <v>276</v>
      </c>
      <c r="D40" s="117" t="s">
        <v>382</v>
      </c>
      <c r="E40" s="117" t="s">
        <v>382</v>
      </c>
      <c r="F40" s="117" t="s">
        <v>382</v>
      </c>
      <c r="G40" s="117" t="s">
        <v>382</v>
      </c>
      <c r="H40" s="117" t="s">
        <v>382</v>
      </c>
      <c r="I40" s="12" t="s">
        <v>277</v>
      </c>
    </row>
    <row r="41" spans="2:9" ht="18" customHeight="1">
      <c r="B41" s="64" t="s">
        <v>278</v>
      </c>
      <c r="C41" s="64" t="s">
        <v>279</v>
      </c>
      <c r="D41" s="117" t="s">
        <v>382</v>
      </c>
      <c r="E41" s="117" t="s">
        <v>382</v>
      </c>
      <c r="F41" s="117" t="s">
        <v>382</v>
      </c>
      <c r="G41" s="117" t="s">
        <v>382</v>
      </c>
      <c r="H41" s="117" t="s">
        <v>382</v>
      </c>
      <c r="I41" s="12" t="s">
        <v>280</v>
      </c>
    </row>
    <row r="42" spans="2:9" ht="18" customHeight="1">
      <c r="B42" s="64" t="s">
        <v>281</v>
      </c>
      <c r="C42" s="64" t="s">
        <v>282</v>
      </c>
      <c r="D42" s="117" t="s">
        <v>382</v>
      </c>
      <c r="E42" s="117" t="s">
        <v>382</v>
      </c>
      <c r="F42" s="117" t="s">
        <v>382</v>
      </c>
      <c r="G42" s="117" t="s">
        <v>382</v>
      </c>
      <c r="H42" s="117" t="s">
        <v>234</v>
      </c>
      <c r="I42" s="12" t="s">
        <v>283</v>
      </c>
    </row>
    <row r="43" spans="2:9" ht="18" customHeight="1">
      <c r="B43" s="64" t="s">
        <v>200</v>
      </c>
      <c r="C43" s="64" t="s">
        <v>199</v>
      </c>
      <c r="D43" s="117">
        <v>0.73</v>
      </c>
      <c r="E43" s="117">
        <v>0.72</v>
      </c>
      <c r="F43" s="117">
        <v>0.72</v>
      </c>
      <c r="G43" s="117">
        <v>0.72</v>
      </c>
      <c r="H43" s="117" t="s">
        <v>382</v>
      </c>
      <c r="I43" s="12" t="s">
        <v>284</v>
      </c>
    </row>
    <row r="44" spans="2:9" ht="18" customHeight="1">
      <c r="B44" s="64" t="s">
        <v>285</v>
      </c>
      <c r="C44" s="64" t="s">
        <v>286</v>
      </c>
      <c r="D44" s="117" t="s">
        <v>382</v>
      </c>
      <c r="E44" s="117" t="s">
        <v>382</v>
      </c>
      <c r="F44" s="117" t="s">
        <v>382</v>
      </c>
      <c r="G44" s="117" t="s">
        <v>382</v>
      </c>
      <c r="H44" s="117" t="s">
        <v>382</v>
      </c>
      <c r="I44" s="12" t="s">
        <v>287</v>
      </c>
    </row>
    <row r="45" spans="2:9" ht="18" customHeight="1">
      <c r="B45" s="64" t="s">
        <v>288</v>
      </c>
      <c r="C45" s="64" t="s">
        <v>289</v>
      </c>
      <c r="D45" s="117" t="s">
        <v>382</v>
      </c>
      <c r="E45" s="117" t="s">
        <v>382</v>
      </c>
      <c r="F45" s="117" t="s">
        <v>382</v>
      </c>
      <c r="G45" s="117" t="s">
        <v>382</v>
      </c>
      <c r="H45" s="117" t="s">
        <v>382</v>
      </c>
      <c r="I45" s="12" t="s">
        <v>290</v>
      </c>
    </row>
    <row r="46" spans="2:9" ht="18" customHeight="1">
      <c r="B46" s="64" t="s">
        <v>291</v>
      </c>
      <c r="C46" s="64" t="s">
        <v>292</v>
      </c>
      <c r="D46" s="117" t="s">
        <v>382</v>
      </c>
      <c r="E46" s="117" t="s">
        <v>382</v>
      </c>
      <c r="F46" s="117" t="s">
        <v>382</v>
      </c>
      <c r="G46" s="117" t="s">
        <v>382</v>
      </c>
      <c r="H46" s="117" t="s">
        <v>382</v>
      </c>
      <c r="I46" s="12" t="s">
        <v>293</v>
      </c>
    </row>
    <row r="47" spans="2:9" ht="18" customHeight="1">
      <c r="B47" s="64" t="s">
        <v>294</v>
      </c>
      <c r="C47" s="112" t="s">
        <v>295</v>
      </c>
      <c r="D47" s="117" t="s">
        <v>382</v>
      </c>
      <c r="E47" s="117">
        <v>0.42</v>
      </c>
      <c r="F47" s="117" t="s">
        <v>382</v>
      </c>
      <c r="G47" s="117">
        <v>0.35</v>
      </c>
      <c r="H47" s="117" t="s">
        <v>382</v>
      </c>
      <c r="I47" s="113" t="s">
        <v>296</v>
      </c>
    </row>
    <row r="48" spans="2:9" ht="18" customHeight="1">
      <c r="B48" s="64" t="s">
        <v>297</v>
      </c>
      <c r="C48" s="112" t="s">
        <v>298</v>
      </c>
      <c r="D48" s="117" t="s">
        <v>382</v>
      </c>
      <c r="E48" s="117">
        <v>0.85</v>
      </c>
      <c r="F48" s="117" t="s">
        <v>382</v>
      </c>
      <c r="G48" s="117" t="s">
        <v>382</v>
      </c>
      <c r="H48" s="117" t="s">
        <v>382</v>
      </c>
      <c r="I48" s="113" t="s">
        <v>299</v>
      </c>
    </row>
    <row r="49" spans="2:9" ht="18" customHeight="1">
      <c r="B49" s="63" t="s">
        <v>27</v>
      </c>
      <c r="C49" s="108"/>
      <c r="D49" s="109"/>
      <c r="E49" s="109"/>
      <c r="F49" s="109"/>
      <c r="G49" s="109"/>
      <c r="H49" s="110"/>
      <c r="I49" s="111" t="s">
        <v>300</v>
      </c>
    </row>
    <row r="50" spans="2:9" ht="18" customHeight="1">
      <c r="B50" s="64" t="s">
        <v>387</v>
      </c>
      <c r="C50" s="64" t="s">
        <v>32</v>
      </c>
      <c r="D50" s="117">
        <v>12.6</v>
      </c>
      <c r="E50" s="117">
        <v>12.9</v>
      </c>
      <c r="F50" s="117">
        <v>12.85</v>
      </c>
      <c r="G50" s="117">
        <v>13.08</v>
      </c>
      <c r="H50" s="117">
        <v>13.13</v>
      </c>
      <c r="I50" s="12" t="s">
        <v>33</v>
      </c>
    </row>
    <row r="51" spans="2:9" ht="18" customHeight="1">
      <c r="B51" s="64" t="s">
        <v>112</v>
      </c>
      <c r="C51" s="64" t="s">
        <v>113</v>
      </c>
      <c r="D51" s="117">
        <v>2.5499999999999998</v>
      </c>
      <c r="E51" s="117">
        <v>2.5499999999999998</v>
      </c>
      <c r="F51" s="117">
        <v>2.57</v>
      </c>
      <c r="G51" s="117">
        <v>2.57</v>
      </c>
      <c r="H51" s="117">
        <v>2.57</v>
      </c>
      <c r="I51" s="12" t="s">
        <v>301</v>
      </c>
    </row>
    <row r="52" spans="2:9" ht="25.5" customHeight="1">
      <c r="B52" s="63" t="s">
        <v>114</v>
      </c>
      <c r="C52" s="108"/>
      <c r="D52" s="109"/>
      <c r="E52" s="109"/>
      <c r="F52" s="109"/>
      <c r="G52" s="109"/>
      <c r="H52" s="110"/>
      <c r="I52" s="111" t="s">
        <v>116</v>
      </c>
    </row>
    <row r="53" spans="2:9" ht="18" customHeight="1">
      <c r="B53" s="64" t="s">
        <v>302</v>
      </c>
      <c r="C53" s="64" t="s">
        <v>163</v>
      </c>
      <c r="D53" s="117" t="s">
        <v>382</v>
      </c>
      <c r="E53" s="117">
        <v>0.88</v>
      </c>
      <c r="F53" s="117">
        <v>1</v>
      </c>
      <c r="G53" s="117" t="s">
        <v>382</v>
      </c>
      <c r="H53" s="117" t="s">
        <v>382</v>
      </c>
      <c r="I53" s="12" t="s">
        <v>164</v>
      </c>
    </row>
    <row r="54" spans="2:9" ht="18" customHeight="1">
      <c r="B54" s="64" t="s">
        <v>303</v>
      </c>
      <c r="C54" s="64" t="s">
        <v>149</v>
      </c>
      <c r="D54" s="117" t="s">
        <v>382</v>
      </c>
      <c r="E54" s="117">
        <v>0.78</v>
      </c>
      <c r="F54" s="117">
        <v>0.78</v>
      </c>
      <c r="G54" s="117" t="s">
        <v>382</v>
      </c>
      <c r="H54" s="117" t="s">
        <v>382</v>
      </c>
      <c r="I54" s="12" t="s">
        <v>150</v>
      </c>
    </row>
    <row r="55" spans="2:9" ht="18" customHeight="1">
      <c r="B55" s="64" t="s">
        <v>304</v>
      </c>
      <c r="C55" s="64" t="s">
        <v>210</v>
      </c>
      <c r="D55" s="117" t="s">
        <v>382</v>
      </c>
      <c r="E55" s="117" t="s">
        <v>382</v>
      </c>
      <c r="F55" s="117" t="s">
        <v>382</v>
      </c>
      <c r="H55" s="117" t="s">
        <v>382</v>
      </c>
      <c r="I55" s="12" t="s">
        <v>305</v>
      </c>
    </row>
    <row r="56" spans="2:9" ht="18" customHeight="1">
      <c r="B56" s="64" t="s">
        <v>306</v>
      </c>
      <c r="C56" s="64" t="s">
        <v>207</v>
      </c>
      <c r="D56" s="117" t="s">
        <v>382</v>
      </c>
      <c r="E56" s="117" t="s">
        <v>382</v>
      </c>
      <c r="F56" s="117">
        <v>0.6</v>
      </c>
      <c r="G56" s="117" t="s">
        <v>382</v>
      </c>
      <c r="H56" s="117" t="s">
        <v>234</v>
      </c>
      <c r="I56" s="12" t="s">
        <v>211</v>
      </c>
    </row>
    <row r="57" spans="2:9" ht="18" customHeight="1">
      <c r="B57" s="64" t="s">
        <v>307</v>
      </c>
      <c r="C57" s="64" t="s">
        <v>308</v>
      </c>
      <c r="D57" s="117" t="s">
        <v>382</v>
      </c>
      <c r="E57" s="117" t="s">
        <v>382</v>
      </c>
      <c r="F57" s="117" t="s">
        <v>382</v>
      </c>
      <c r="G57" s="117" t="s">
        <v>382</v>
      </c>
      <c r="H57" s="117" t="s">
        <v>382</v>
      </c>
      <c r="I57" s="12" t="s">
        <v>309</v>
      </c>
    </row>
    <row r="58" spans="2:9" ht="26.25" customHeight="1">
      <c r="B58" s="63" t="s">
        <v>165</v>
      </c>
      <c r="C58" s="108"/>
      <c r="D58" s="109"/>
      <c r="E58" s="109"/>
      <c r="F58" s="109"/>
      <c r="G58" s="109"/>
      <c r="H58" s="110"/>
      <c r="I58" s="111" t="s">
        <v>169</v>
      </c>
    </row>
    <row r="59" spans="2:9" ht="18" customHeight="1">
      <c r="B59" s="64" t="s">
        <v>310</v>
      </c>
      <c r="C59" s="64" t="s">
        <v>311</v>
      </c>
      <c r="D59" s="117" t="s">
        <v>234</v>
      </c>
      <c r="E59" s="117" t="s">
        <v>234</v>
      </c>
      <c r="F59" s="117" t="s">
        <v>234</v>
      </c>
      <c r="G59" s="117" t="s">
        <v>234</v>
      </c>
      <c r="H59" s="117" t="s">
        <v>234</v>
      </c>
      <c r="I59" s="12" t="s">
        <v>312</v>
      </c>
    </row>
    <row r="60" spans="2:9" ht="18" customHeight="1">
      <c r="B60" s="64" t="s">
        <v>313</v>
      </c>
      <c r="C60" s="64" t="s">
        <v>314</v>
      </c>
      <c r="D60" s="117" t="s">
        <v>234</v>
      </c>
      <c r="E60" s="117" t="s">
        <v>234</v>
      </c>
      <c r="F60" s="117" t="s">
        <v>234</v>
      </c>
      <c r="G60" s="117" t="s">
        <v>234</v>
      </c>
      <c r="H60" s="117" t="s">
        <v>234</v>
      </c>
      <c r="I60" s="12" t="s">
        <v>315</v>
      </c>
    </row>
    <row r="61" spans="2:9" ht="18" customHeight="1">
      <c r="B61" s="64" t="s">
        <v>316</v>
      </c>
      <c r="C61" s="64" t="s">
        <v>317</v>
      </c>
      <c r="D61" s="117" t="s">
        <v>234</v>
      </c>
      <c r="E61" s="117" t="s">
        <v>234</v>
      </c>
      <c r="F61" s="117" t="s">
        <v>234</v>
      </c>
      <c r="G61" s="117" t="s">
        <v>234</v>
      </c>
      <c r="H61" s="117" t="s">
        <v>234</v>
      </c>
      <c r="I61" s="114" t="s">
        <v>318</v>
      </c>
    </row>
    <row r="62" spans="2:9" ht="18" customHeight="1">
      <c r="B62" s="64" t="s">
        <v>166</v>
      </c>
      <c r="C62" s="64" t="s">
        <v>167</v>
      </c>
      <c r="D62" s="117" t="s">
        <v>382</v>
      </c>
      <c r="E62" s="117" t="s">
        <v>382</v>
      </c>
      <c r="F62" s="117" t="s">
        <v>382</v>
      </c>
      <c r="G62" s="117" t="s">
        <v>382</v>
      </c>
      <c r="H62" s="117" t="s">
        <v>382</v>
      </c>
      <c r="I62" s="12" t="s">
        <v>168</v>
      </c>
    </row>
    <row r="63" spans="2:9" ht="18" customHeight="1">
      <c r="B63" s="64" t="s">
        <v>319</v>
      </c>
      <c r="C63" s="64" t="s">
        <v>320</v>
      </c>
      <c r="D63" s="117" t="s">
        <v>234</v>
      </c>
      <c r="E63" s="117" t="s">
        <v>234</v>
      </c>
      <c r="F63" s="117" t="s">
        <v>234</v>
      </c>
      <c r="G63" s="117" t="s">
        <v>234</v>
      </c>
      <c r="H63" s="117" t="s">
        <v>234</v>
      </c>
      <c r="I63" s="12" t="s">
        <v>321</v>
      </c>
    </row>
    <row r="64" spans="2:9" ht="18.75" customHeight="1">
      <c r="B64" s="64" t="s">
        <v>322</v>
      </c>
      <c r="C64" s="64" t="s">
        <v>323</v>
      </c>
      <c r="D64" s="117" t="s">
        <v>234</v>
      </c>
      <c r="E64" s="117" t="s">
        <v>234</v>
      </c>
      <c r="F64" s="117" t="s">
        <v>234</v>
      </c>
      <c r="G64" s="117" t="s">
        <v>234</v>
      </c>
      <c r="H64" s="117" t="s">
        <v>234</v>
      </c>
      <c r="I64" s="12" t="s">
        <v>324</v>
      </c>
    </row>
    <row r="65" spans="2:9" ht="19.5" customHeight="1">
      <c r="B65" s="172" t="s">
        <v>420</v>
      </c>
      <c r="C65" s="173"/>
      <c r="D65" s="173"/>
      <c r="E65" s="173"/>
      <c r="F65" s="173"/>
      <c r="G65" s="173"/>
      <c r="H65" s="173"/>
      <c r="I65" s="174"/>
    </row>
    <row r="66" spans="2:9" ht="21" customHeight="1">
      <c r="B66" s="175" t="s">
        <v>421</v>
      </c>
      <c r="C66" s="176"/>
      <c r="D66" s="176"/>
      <c r="E66" s="176"/>
      <c r="F66" s="176"/>
      <c r="G66" s="176"/>
      <c r="H66" s="176"/>
      <c r="I66" s="177"/>
    </row>
    <row r="67" spans="2:9" ht="21" customHeight="1">
      <c r="B67" s="178" t="s">
        <v>226</v>
      </c>
      <c r="C67" s="179" t="s">
        <v>119</v>
      </c>
      <c r="D67" s="180">
        <v>45963</v>
      </c>
      <c r="E67" s="180">
        <v>45964</v>
      </c>
      <c r="F67" s="180">
        <v>45965</v>
      </c>
      <c r="G67" s="180">
        <v>45966</v>
      </c>
      <c r="H67" s="180">
        <v>45967</v>
      </c>
      <c r="I67" s="178" t="s">
        <v>227</v>
      </c>
    </row>
    <row r="68" spans="2:9" ht="12" customHeight="1">
      <c r="B68" s="178"/>
      <c r="C68" s="179"/>
      <c r="D68" s="180"/>
      <c r="E68" s="180"/>
      <c r="F68" s="180"/>
      <c r="G68" s="180"/>
      <c r="H68" s="180"/>
      <c r="I68" s="178"/>
    </row>
    <row r="69" spans="2:9" ht="21.75" customHeight="1">
      <c r="B69" s="63" t="s">
        <v>325</v>
      </c>
      <c r="C69" s="108"/>
      <c r="D69" s="109"/>
      <c r="E69" s="109"/>
      <c r="F69" s="109"/>
      <c r="G69" s="109"/>
      <c r="H69" s="110"/>
      <c r="I69" s="111" t="s">
        <v>381</v>
      </c>
    </row>
    <row r="70" spans="2:9" ht="20.100000000000001" customHeight="1">
      <c r="B70" s="64" t="s">
        <v>326</v>
      </c>
      <c r="C70" s="64" t="s">
        <v>143</v>
      </c>
      <c r="D70" s="117" t="s">
        <v>382</v>
      </c>
      <c r="E70" s="117" t="s">
        <v>382</v>
      </c>
      <c r="F70" s="117">
        <v>4.5</v>
      </c>
      <c r="G70" s="117">
        <v>4.49</v>
      </c>
      <c r="H70" s="117">
        <v>4.4800000000000004</v>
      </c>
      <c r="I70" s="12" t="s">
        <v>144</v>
      </c>
    </row>
    <row r="71" spans="2:9" ht="20.100000000000001" customHeight="1">
      <c r="B71" s="64" t="s">
        <v>67</v>
      </c>
      <c r="C71" s="64" t="s">
        <v>68</v>
      </c>
      <c r="D71" s="117">
        <v>3.25</v>
      </c>
      <c r="E71" s="117">
        <v>3.17</v>
      </c>
      <c r="F71" s="117">
        <v>3.2</v>
      </c>
      <c r="G71" s="117">
        <v>3.2</v>
      </c>
      <c r="H71" s="117">
        <v>3.2</v>
      </c>
      <c r="I71" s="12" t="s">
        <v>69</v>
      </c>
    </row>
    <row r="72" spans="2:9" ht="20.100000000000001" customHeight="1">
      <c r="B72" s="64" t="s">
        <v>327</v>
      </c>
      <c r="C72" s="64" t="s">
        <v>178</v>
      </c>
      <c r="D72" s="117" t="s">
        <v>382</v>
      </c>
      <c r="E72" s="117">
        <v>0.9</v>
      </c>
      <c r="F72" s="117" t="s">
        <v>382</v>
      </c>
      <c r="G72" s="117" t="s">
        <v>382</v>
      </c>
      <c r="H72" s="117" t="s">
        <v>382</v>
      </c>
      <c r="I72" s="12" t="s">
        <v>180</v>
      </c>
    </row>
    <row r="73" spans="2:9" ht="20.100000000000001" customHeight="1">
      <c r="B73" s="64" t="s">
        <v>328</v>
      </c>
      <c r="C73" s="64" t="s">
        <v>329</v>
      </c>
      <c r="D73" s="117" t="s">
        <v>234</v>
      </c>
      <c r="E73" s="117" t="s">
        <v>234</v>
      </c>
      <c r="F73" s="117" t="s">
        <v>234</v>
      </c>
      <c r="G73" s="117" t="s">
        <v>234</v>
      </c>
      <c r="H73" s="117" t="s">
        <v>234</v>
      </c>
      <c r="I73" s="12" t="s">
        <v>330</v>
      </c>
    </row>
    <row r="74" spans="2:9" ht="20.100000000000001" customHeight="1">
      <c r="B74" s="64" t="s">
        <v>70</v>
      </c>
      <c r="C74" s="64" t="s">
        <v>71</v>
      </c>
      <c r="D74" s="117">
        <v>29.45</v>
      </c>
      <c r="E74" s="117">
        <v>30.5</v>
      </c>
      <c r="F74" s="117">
        <v>30.25</v>
      </c>
      <c r="G74" s="117">
        <v>30.25</v>
      </c>
      <c r="H74" s="117">
        <v>30</v>
      </c>
      <c r="I74" s="12" t="s">
        <v>72</v>
      </c>
    </row>
    <row r="75" spans="2:9" ht="20.100000000000001" customHeight="1">
      <c r="B75" s="64" t="s">
        <v>331</v>
      </c>
      <c r="C75" s="64" t="s">
        <v>179</v>
      </c>
      <c r="D75" s="117">
        <v>1.7</v>
      </c>
      <c r="E75" s="117">
        <v>1.7</v>
      </c>
      <c r="F75" s="117">
        <v>1.78</v>
      </c>
      <c r="G75" s="117">
        <v>1.86</v>
      </c>
      <c r="H75" s="117">
        <v>1.9</v>
      </c>
      <c r="I75" s="12" t="s">
        <v>181</v>
      </c>
    </row>
    <row r="76" spans="2:9" ht="20.100000000000001" customHeight="1">
      <c r="B76" s="64" t="s">
        <v>332</v>
      </c>
      <c r="C76" s="64" t="s">
        <v>215</v>
      </c>
      <c r="D76" s="117">
        <v>1.2</v>
      </c>
      <c r="E76" s="117">
        <v>1.2</v>
      </c>
      <c r="F76" s="117" t="s">
        <v>382</v>
      </c>
      <c r="G76" s="117">
        <v>1.1399999999999999</v>
      </c>
      <c r="H76" s="117">
        <v>1.1399999999999999</v>
      </c>
      <c r="I76" s="12" t="s">
        <v>216</v>
      </c>
    </row>
    <row r="77" spans="2:9" ht="20.100000000000001" customHeight="1">
      <c r="B77" s="64" t="s">
        <v>333</v>
      </c>
      <c r="C77" s="64" t="s">
        <v>202</v>
      </c>
      <c r="D77" s="117">
        <v>1.51</v>
      </c>
      <c r="E77" s="117">
        <v>1.5</v>
      </c>
      <c r="F77" s="117">
        <v>1.5</v>
      </c>
      <c r="G77" s="117">
        <v>1.56</v>
      </c>
      <c r="H77" s="117" t="s">
        <v>382</v>
      </c>
      <c r="I77" s="12" t="s">
        <v>203</v>
      </c>
    </row>
    <row r="78" spans="2:9" ht="20.100000000000001" customHeight="1">
      <c r="B78" s="64" t="s">
        <v>213</v>
      </c>
      <c r="C78" s="64" t="s">
        <v>212</v>
      </c>
      <c r="D78" s="117" t="s">
        <v>382</v>
      </c>
      <c r="E78" s="117" t="s">
        <v>382</v>
      </c>
      <c r="F78" s="117" t="s">
        <v>382</v>
      </c>
      <c r="G78" s="117" t="s">
        <v>382</v>
      </c>
      <c r="H78" s="117" t="s">
        <v>382</v>
      </c>
      <c r="I78" s="114" t="s">
        <v>218</v>
      </c>
    </row>
    <row r="79" spans="2:9" ht="20.100000000000001" customHeight="1">
      <c r="B79" s="64" t="s">
        <v>117</v>
      </c>
      <c r="C79" s="64" t="s">
        <v>118</v>
      </c>
      <c r="D79" s="117" t="s">
        <v>382</v>
      </c>
      <c r="E79" s="117">
        <v>0.7</v>
      </c>
      <c r="F79" s="117" t="s">
        <v>382</v>
      </c>
      <c r="G79" s="117" t="s">
        <v>382</v>
      </c>
      <c r="H79" s="117" t="s">
        <v>382</v>
      </c>
      <c r="I79" s="114" t="s">
        <v>334</v>
      </c>
    </row>
    <row r="80" spans="2:9" ht="20.100000000000001" customHeight="1">
      <c r="B80" s="64" t="s">
        <v>335</v>
      </c>
      <c r="C80" s="112" t="s">
        <v>336</v>
      </c>
      <c r="D80" s="117" t="s">
        <v>382</v>
      </c>
      <c r="E80" s="117" t="s">
        <v>382</v>
      </c>
      <c r="F80" s="117" t="s">
        <v>382</v>
      </c>
      <c r="G80" s="117" t="s">
        <v>382</v>
      </c>
      <c r="H80" s="117" t="s">
        <v>382</v>
      </c>
      <c r="I80" s="115" t="s">
        <v>337</v>
      </c>
    </row>
    <row r="81" spans="2:9" ht="20.100000000000001" customHeight="1">
      <c r="B81" s="63" t="s">
        <v>76</v>
      </c>
      <c r="C81" s="108"/>
      <c r="D81" s="109"/>
      <c r="E81" s="109"/>
      <c r="F81" s="109"/>
      <c r="G81" s="109"/>
      <c r="H81" s="110"/>
      <c r="I81" s="111" t="s">
        <v>30</v>
      </c>
    </row>
    <row r="82" spans="2:9" ht="20.100000000000001" customHeight="1">
      <c r="B82" s="64" t="s">
        <v>56</v>
      </c>
      <c r="C82" s="64" t="s">
        <v>57</v>
      </c>
      <c r="D82" s="117">
        <v>2.42</v>
      </c>
      <c r="E82" s="117">
        <v>2.4300000000000002</v>
      </c>
      <c r="F82" s="117">
        <v>2.46</v>
      </c>
      <c r="G82" s="117">
        <v>2.44</v>
      </c>
      <c r="H82" s="117">
        <v>2.4500000000000002</v>
      </c>
      <c r="I82" s="12" t="s">
        <v>58</v>
      </c>
    </row>
    <row r="83" spans="2:9" ht="20.100000000000001" customHeight="1">
      <c r="B83" s="64" t="s">
        <v>157</v>
      </c>
      <c r="C83" s="64" t="s">
        <v>156</v>
      </c>
      <c r="D83" s="117">
        <v>6</v>
      </c>
      <c r="E83" s="117">
        <v>6</v>
      </c>
      <c r="F83" s="117">
        <v>6.3</v>
      </c>
      <c r="G83" s="117">
        <v>6.3</v>
      </c>
      <c r="H83" s="117">
        <v>6.05</v>
      </c>
      <c r="I83" s="12" t="s">
        <v>158</v>
      </c>
    </row>
    <row r="84" spans="2:9" ht="20.100000000000001" customHeight="1">
      <c r="B84" s="64" t="s">
        <v>187</v>
      </c>
      <c r="C84" s="64" t="s">
        <v>185</v>
      </c>
      <c r="D84" s="117" t="s">
        <v>382</v>
      </c>
      <c r="E84" s="117" t="s">
        <v>382</v>
      </c>
      <c r="F84" s="117" t="s">
        <v>382</v>
      </c>
      <c r="G84" s="117">
        <v>16.510000000000002</v>
      </c>
      <c r="H84" s="117" t="s">
        <v>382</v>
      </c>
      <c r="I84" s="12" t="s">
        <v>196</v>
      </c>
    </row>
    <row r="85" spans="2:9" ht="20.100000000000001" customHeight="1">
      <c r="B85" s="64" t="s">
        <v>338</v>
      </c>
      <c r="C85" s="64" t="s">
        <v>339</v>
      </c>
      <c r="D85" s="117" t="s">
        <v>382</v>
      </c>
      <c r="E85" s="117">
        <v>3</v>
      </c>
      <c r="F85" s="117" t="s">
        <v>382</v>
      </c>
      <c r="G85" s="117" t="s">
        <v>382</v>
      </c>
      <c r="H85" s="117" t="s">
        <v>382</v>
      </c>
      <c r="I85" s="12" t="s">
        <v>340</v>
      </c>
    </row>
    <row r="86" spans="2:9" ht="20.100000000000001" customHeight="1">
      <c r="B86" s="64" t="s">
        <v>59</v>
      </c>
      <c r="C86" s="64" t="s">
        <v>34</v>
      </c>
      <c r="D86" s="117">
        <v>5.0999999999999996</v>
      </c>
      <c r="E86" s="117">
        <v>5.35</v>
      </c>
      <c r="F86" s="117">
        <v>5.22</v>
      </c>
      <c r="G86" s="117">
        <v>5.0599999999999996</v>
      </c>
      <c r="H86" s="117">
        <v>5.0599999999999996</v>
      </c>
      <c r="I86" s="12" t="s">
        <v>35</v>
      </c>
    </row>
    <row r="87" spans="2:9" ht="20.100000000000001" customHeight="1">
      <c r="B87" s="64" t="s">
        <v>60</v>
      </c>
      <c r="C87" s="64" t="s">
        <v>41</v>
      </c>
      <c r="D87" s="117">
        <v>2.97</v>
      </c>
      <c r="E87" s="117">
        <v>2.7</v>
      </c>
      <c r="F87" s="117">
        <v>2.6</v>
      </c>
      <c r="G87" s="117">
        <v>2.65</v>
      </c>
      <c r="H87" s="117">
        <v>2.67</v>
      </c>
      <c r="I87" s="12" t="s">
        <v>61</v>
      </c>
    </row>
    <row r="88" spans="2:9" ht="20.100000000000001" customHeight="1">
      <c r="B88" s="64" t="s">
        <v>341</v>
      </c>
      <c r="C88" s="64" t="s">
        <v>77</v>
      </c>
      <c r="D88" s="117">
        <v>1.92</v>
      </c>
      <c r="E88" s="117">
        <v>1.93</v>
      </c>
      <c r="F88" s="117">
        <v>1.85</v>
      </c>
      <c r="G88" s="117" t="s">
        <v>382</v>
      </c>
      <c r="H88" s="117">
        <v>1.85</v>
      </c>
      <c r="I88" s="12" t="s">
        <v>78</v>
      </c>
    </row>
    <row r="89" spans="2:9" ht="20.100000000000001" customHeight="1">
      <c r="B89" s="64" t="s">
        <v>342</v>
      </c>
      <c r="C89" s="64" t="s">
        <v>343</v>
      </c>
      <c r="D89" s="117">
        <v>1.17</v>
      </c>
      <c r="E89" s="117">
        <v>1.1599999999999999</v>
      </c>
      <c r="F89" s="117">
        <v>1.19</v>
      </c>
      <c r="G89" s="117">
        <v>1.17</v>
      </c>
      <c r="H89" s="117">
        <v>1.17</v>
      </c>
      <c r="I89" s="12" t="s">
        <v>344</v>
      </c>
    </row>
    <row r="90" spans="2:9" ht="20.100000000000001" customHeight="1">
      <c r="B90" s="64" t="s">
        <v>345</v>
      </c>
      <c r="C90" s="64" t="s">
        <v>146</v>
      </c>
      <c r="D90" s="117" t="s">
        <v>382</v>
      </c>
      <c r="E90" s="117" t="s">
        <v>382</v>
      </c>
      <c r="F90" s="117">
        <v>1.9</v>
      </c>
      <c r="G90" s="117">
        <v>1.95</v>
      </c>
      <c r="H90" s="117">
        <v>1.95</v>
      </c>
      <c r="I90" s="12" t="s">
        <v>147</v>
      </c>
    </row>
    <row r="91" spans="2:9" ht="20.100000000000001" customHeight="1">
      <c r="B91" s="64" t="s">
        <v>103</v>
      </c>
      <c r="C91" s="64" t="s">
        <v>79</v>
      </c>
      <c r="D91" s="117">
        <v>1.52</v>
      </c>
      <c r="E91" s="117">
        <v>1.59</v>
      </c>
      <c r="F91" s="117">
        <v>1.66</v>
      </c>
      <c r="G91" s="117">
        <v>1.74</v>
      </c>
      <c r="H91" s="117">
        <v>1.75</v>
      </c>
      <c r="I91" s="12" t="s">
        <v>80</v>
      </c>
    </row>
    <row r="92" spans="2:9" ht="20.100000000000001" customHeight="1">
      <c r="B92" s="64" t="s">
        <v>62</v>
      </c>
      <c r="C92" s="64" t="s">
        <v>46</v>
      </c>
      <c r="D92" s="117">
        <v>2.5499999999999998</v>
      </c>
      <c r="E92" s="117">
        <v>2.5499999999999998</v>
      </c>
      <c r="F92" s="117">
        <v>2.5499999999999998</v>
      </c>
      <c r="G92" s="117">
        <v>2.5499999999999998</v>
      </c>
      <c r="H92" s="117">
        <v>2.5499999999999998</v>
      </c>
      <c r="I92" s="12" t="s">
        <v>44</v>
      </c>
    </row>
    <row r="93" spans="2:9" ht="20.100000000000001" customHeight="1">
      <c r="B93" s="64" t="s">
        <v>81</v>
      </c>
      <c r="C93" s="64" t="s">
        <v>82</v>
      </c>
      <c r="D93" s="117">
        <v>3.37</v>
      </c>
      <c r="E93" s="117">
        <v>3.3</v>
      </c>
      <c r="F93" s="117">
        <v>3.36</v>
      </c>
      <c r="G93" s="117">
        <v>3.36</v>
      </c>
      <c r="H93" s="117">
        <v>3.34</v>
      </c>
      <c r="I93" s="12" t="s">
        <v>83</v>
      </c>
    </row>
    <row r="94" spans="2:9" ht="20.100000000000001" customHeight="1">
      <c r="B94" s="64" t="s">
        <v>127</v>
      </c>
      <c r="C94" s="64" t="s">
        <v>126</v>
      </c>
      <c r="D94" s="117" t="s">
        <v>382</v>
      </c>
      <c r="E94" s="117" t="s">
        <v>382</v>
      </c>
      <c r="F94" s="117">
        <v>4.2</v>
      </c>
      <c r="G94" s="117" t="s">
        <v>382</v>
      </c>
      <c r="H94" s="117">
        <v>4.2</v>
      </c>
      <c r="I94" s="12" t="s">
        <v>129</v>
      </c>
    </row>
    <row r="95" spans="2:9" ht="20.100000000000001" customHeight="1">
      <c r="B95" s="64" t="s">
        <v>188</v>
      </c>
      <c r="C95" s="64" t="s">
        <v>186</v>
      </c>
      <c r="D95" s="117">
        <v>1</v>
      </c>
      <c r="E95" s="117">
        <v>1</v>
      </c>
      <c r="F95" s="117">
        <v>1.1499999999999999</v>
      </c>
      <c r="G95" s="117">
        <v>1.1499999999999999</v>
      </c>
      <c r="H95" s="117">
        <v>1.22</v>
      </c>
      <c r="I95" s="12" t="s">
        <v>195</v>
      </c>
    </row>
    <row r="96" spans="2:9" ht="20.100000000000001" customHeight="1">
      <c r="B96" s="64" t="s">
        <v>346</v>
      </c>
      <c r="C96" s="64" t="s">
        <v>155</v>
      </c>
      <c r="D96" s="117">
        <v>2.0499999999999998</v>
      </c>
      <c r="E96" s="117" t="s">
        <v>382</v>
      </c>
      <c r="F96" s="117">
        <v>2.0499999999999998</v>
      </c>
      <c r="G96" s="117" t="s">
        <v>382</v>
      </c>
      <c r="H96" s="117">
        <v>2.0499999999999998</v>
      </c>
      <c r="I96" s="12" t="s">
        <v>159</v>
      </c>
    </row>
    <row r="97" spans="2:9" ht="20.100000000000001" customHeight="1">
      <c r="B97" s="64" t="s">
        <v>84</v>
      </c>
      <c r="C97" s="64" t="s">
        <v>85</v>
      </c>
      <c r="D97" s="117">
        <v>2.25</v>
      </c>
      <c r="E97" s="117">
        <v>2.25</v>
      </c>
      <c r="F97" s="117">
        <v>2.11</v>
      </c>
      <c r="G97" s="117">
        <v>2.11</v>
      </c>
      <c r="H97" s="117">
        <v>2.2000000000000002</v>
      </c>
      <c r="I97" s="12" t="s">
        <v>86</v>
      </c>
    </row>
    <row r="98" spans="2:9" ht="20.100000000000001" customHeight="1">
      <c r="B98" s="64" t="s">
        <v>87</v>
      </c>
      <c r="C98" s="64" t="s">
        <v>88</v>
      </c>
      <c r="D98" s="117">
        <v>1.2</v>
      </c>
      <c r="E98" s="117">
        <v>1.35</v>
      </c>
      <c r="F98" s="117">
        <v>1.5</v>
      </c>
      <c r="G98" s="117">
        <v>1.5</v>
      </c>
      <c r="H98" s="117">
        <v>1.49</v>
      </c>
      <c r="I98" s="12" t="s">
        <v>89</v>
      </c>
    </row>
    <row r="99" spans="2:9" ht="20.100000000000001" customHeight="1">
      <c r="B99" s="64" t="s">
        <v>347</v>
      </c>
      <c r="C99" s="64" t="s">
        <v>348</v>
      </c>
      <c r="D99" s="117" t="s">
        <v>382</v>
      </c>
      <c r="E99" s="117" t="s">
        <v>382</v>
      </c>
      <c r="F99" s="117" t="s">
        <v>382</v>
      </c>
      <c r="G99" s="117" t="s">
        <v>382</v>
      </c>
      <c r="H99" s="117" t="s">
        <v>382</v>
      </c>
      <c r="I99" s="12" t="s">
        <v>349</v>
      </c>
    </row>
    <row r="100" spans="2:9" ht="20.100000000000001" customHeight="1">
      <c r="B100" s="64" t="s">
        <v>350</v>
      </c>
      <c r="C100" s="64" t="s">
        <v>192</v>
      </c>
      <c r="D100" s="117">
        <v>0.68</v>
      </c>
      <c r="E100" s="117">
        <v>0.68</v>
      </c>
      <c r="F100" s="117">
        <v>0.71</v>
      </c>
      <c r="G100" s="117">
        <v>0.68</v>
      </c>
      <c r="H100" s="117">
        <v>0.71</v>
      </c>
      <c r="I100" s="12" t="s">
        <v>193</v>
      </c>
    </row>
    <row r="101" spans="2:9" ht="20.100000000000001" customHeight="1">
      <c r="B101" s="64" t="s">
        <v>351</v>
      </c>
      <c r="C101" s="64" t="s">
        <v>131</v>
      </c>
      <c r="D101" s="117" t="s">
        <v>382</v>
      </c>
      <c r="E101" s="117" t="s">
        <v>382</v>
      </c>
      <c r="F101" s="117" t="s">
        <v>382</v>
      </c>
      <c r="G101" s="117" t="s">
        <v>382</v>
      </c>
      <c r="H101" s="117" t="s">
        <v>382</v>
      </c>
      <c r="I101" s="116" t="s">
        <v>132</v>
      </c>
    </row>
    <row r="102" spans="2:9" ht="20.100000000000001" customHeight="1">
      <c r="B102" s="63" t="s">
        <v>352</v>
      </c>
      <c r="C102" s="108"/>
      <c r="D102" s="109"/>
      <c r="E102" s="109"/>
      <c r="F102" s="109"/>
      <c r="G102" s="109"/>
      <c r="H102" s="110"/>
      <c r="I102" s="111" t="s">
        <v>63</v>
      </c>
    </row>
    <row r="103" spans="2:9" ht="20.100000000000001" customHeight="1">
      <c r="B103" s="64" t="s">
        <v>101</v>
      </c>
      <c r="C103" s="64" t="s">
        <v>102</v>
      </c>
      <c r="D103" s="117">
        <v>28</v>
      </c>
      <c r="E103" s="117">
        <v>28</v>
      </c>
      <c r="F103" s="117">
        <v>28</v>
      </c>
      <c r="G103" s="117">
        <v>26.6</v>
      </c>
      <c r="H103" s="117">
        <v>27</v>
      </c>
      <c r="I103" s="12" t="s">
        <v>104</v>
      </c>
    </row>
    <row r="104" spans="2:9" ht="20.100000000000001" customHeight="1">
      <c r="B104" s="64" t="s">
        <v>90</v>
      </c>
      <c r="C104" s="64" t="s">
        <v>91</v>
      </c>
      <c r="D104" s="117">
        <v>9.0299999999999994</v>
      </c>
      <c r="E104" s="117">
        <v>8.92</v>
      </c>
      <c r="F104" s="117">
        <v>8.9</v>
      </c>
      <c r="G104" s="117">
        <v>8.99</v>
      </c>
      <c r="H104" s="117">
        <v>8.9700000000000006</v>
      </c>
      <c r="I104" s="12" t="s">
        <v>92</v>
      </c>
    </row>
    <row r="105" spans="2:9" ht="20.100000000000001" customHeight="1">
      <c r="B105" s="64" t="s">
        <v>175</v>
      </c>
      <c r="C105" s="64" t="s">
        <v>176</v>
      </c>
      <c r="D105" s="117" t="s">
        <v>382</v>
      </c>
      <c r="E105" s="117" t="s">
        <v>382</v>
      </c>
      <c r="F105" s="117">
        <v>104</v>
      </c>
      <c r="G105" s="117" t="s">
        <v>382</v>
      </c>
      <c r="H105" s="117" t="s">
        <v>382</v>
      </c>
      <c r="I105" s="12" t="s">
        <v>177</v>
      </c>
    </row>
    <row r="106" spans="2:9" ht="20.100000000000001" customHeight="1">
      <c r="B106" s="64" t="s">
        <v>109</v>
      </c>
      <c r="C106" s="64" t="s">
        <v>110</v>
      </c>
      <c r="D106" s="117">
        <v>11.7</v>
      </c>
      <c r="E106" s="117">
        <v>11.7</v>
      </c>
      <c r="F106" s="117">
        <v>11.7</v>
      </c>
      <c r="G106" s="117" t="s">
        <v>382</v>
      </c>
      <c r="H106" s="117">
        <v>11.7</v>
      </c>
      <c r="I106" s="12" t="s">
        <v>111</v>
      </c>
    </row>
    <row r="107" spans="2:9" ht="20.100000000000001" customHeight="1">
      <c r="B107" s="64" t="s">
        <v>380</v>
      </c>
      <c r="C107" s="64" t="s">
        <v>105</v>
      </c>
      <c r="D107" s="117" t="s">
        <v>382</v>
      </c>
      <c r="E107" s="117" t="s">
        <v>382</v>
      </c>
      <c r="F107" s="117" t="s">
        <v>382</v>
      </c>
      <c r="G107" s="117">
        <v>10.6</v>
      </c>
      <c r="H107" s="117" t="s">
        <v>382</v>
      </c>
      <c r="I107" s="12" t="s">
        <v>108</v>
      </c>
    </row>
    <row r="108" spans="2:9" ht="19.5" customHeight="1">
      <c r="B108" s="64" t="s">
        <v>353</v>
      </c>
      <c r="C108" s="64" t="s">
        <v>354</v>
      </c>
      <c r="D108" s="117" t="s">
        <v>382</v>
      </c>
      <c r="E108" s="117" t="s">
        <v>382</v>
      </c>
      <c r="F108" s="117" t="s">
        <v>382</v>
      </c>
      <c r="G108" s="117" t="s">
        <v>382</v>
      </c>
      <c r="H108" s="117">
        <v>7.5</v>
      </c>
      <c r="I108" s="12" t="s">
        <v>355</v>
      </c>
    </row>
    <row r="109" spans="2:9" ht="20.100000000000001" customHeight="1">
      <c r="B109" s="64" t="s">
        <v>125</v>
      </c>
      <c r="C109" s="64" t="s">
        <v>124</v>
      </c>
      <c r="D109" s="117" t="s">
        <v>382</v>
      </c>
      <c r="E109" s="117">
        <v>37</v>
      </c>
      <c r="F109" s="117">
        <v>38</v>
      </c>
      <c r="G109" s="117">
        <v>37</v>
      </c>
      <c r="H109" s="117" t="s">
        <v>382</v>
      </c>
      <c r="I109" s="12" t="s">
        <v>130</v>
      </c>
    </row>
    <row r="110" spans="2:9" ht="20.100000000000001" customHeight="1">
      <c r="B110" s="64" t="s">
        <v>356</v>
      </c>
      <c r="C110" s="64" t="s">
        <v>214</v>
      </c>
      <c r="D110" s="117" t="s">
        <v>382</v>
      </c>
      <c r="E110" s="117">
        <v>23.45</v>
      </c>
      <c r="F110" s="117">
        <v>23.3</v>
      </c>
      <c r="G110" s="117" t="s">
        <v>382</v>
      </c>
      <c r="H110" s="117" t="s">
        <v>382</v>
      </c>
      <c r="I110" s="12" t="s">
        <v>217</v>
      </c>
    </row>
    <row r="111" spans="2:9" ht="20.100000000000001" customHeight="1">
      <c r="B111" s="64" t="s">
        <v>357</v>
      </c>
      <c r="C111" s="64" t="s">
        <v>173</v>
      </c>
      <c r="D111" s="117">
        <v>28.25</v>
      </c>
      <c r="E111" s="117">
        <v>28.25</v>
      </c>
      <c r="F111" s="117">
        <v>28.5</v>
      </c>
      <c r="G111" s="117">
        <v>28.5</v>
      </c>
      <c r="H111" s="117" t="s">
        <v>382</v>
      </c>
      <c r="I111" s="114" t="s">
        <v>174</v>
      </c>
    </row>
    <row r="112" spans="2:9" ht="20.100000000000001" customHeight="1">
      <c r="B112" s="63" t="s">
        <v>358</v>
      </c>
      <c r="C112" s="108"/>
      <c r="D112" s="109"/>
      <c r="E112" s="109"/>
      <c r="F112" s="109"/>
      <c r="G112" s="109"/>
      <c r="H112" s="110"/>
      <c r="I112" s="111" t="s">
        <v>29</v>
      </c>
    </row>
    <row r="113" spans="2:9" ht="20.100000000000001" customHeight="1">
      <c r="B113" s="64" t="s">
        <v>359</v>
      </c>
      <c r="C113" s="64" t="s">
        <v>219</v>
      </c>
      <c r="D113" s="117" t="s">
        <v>382</v>
      </c>
      <c r="E113" s="117" t="s">
        <v>382</v>
      </c>
      <c r="F113" s="117" t="s">
        <v>382</v>
      </c>
      <c r="G113" s="117" t="s">
        <v>382</v>
      </c>
      <c r="H113" s="117" t="s">
        <v>382</v>
      </c>
      <c r="I113" s="12" t="s">
        <v>220</v>
      </c>
    </row>
    <row r="114" spans="2:9" ht="20.100000000000001" customHeight="1">
      <c r="B114" s="64" t="s">
        <v>222</v>
      </c>
      <c r="C114" s="64" t="s">
        <v>223</v>
      </c>
      <c r="D114" s="117" t="s">
        <v>382</v>
      </c>
      <c r="E114" s="117" t="s">
        <v>382</v>
      </c>
      <c r="F114" s="117" t="s">
        <v>382</v>
      </c>
      <c r="G114" s="117" t="s">
        <v>382</v>
      </c>
      <c r="H114" s="117" t="s">
        <v>382</v>
      </c>
      <c r="I114" s="12" t="s">
        <v>225</v>
      </c>
    </row>
    <row r="115" spans="2:9" ht="20.100000000000001" customHeight="1">
      <c r="B115" s="64" t="s">
        <v>360</v>
      </c>
      <c r="C115" s="64" t="s">
        <v>205</v>
      </c>
      <c r="D115" s="117" t="s">
        <v>382</v>
      </c>
      <c r="E115" s="117">
        <v>7.45</v>
      </c>
      <c r="F115" s="117" t="s">
        <v>382</v>
      </c>
      <c r="G115" s="117" t="s">
        <v>382</v>
      </c>
      <c r="H115" s="117" t="s">
        <v>234</v>
      </c>
      <c r="I115" s="12" t="s">
        <v>206</v>
      </c>
    </row>
    <row r="116" spans="2:9" ht="20.100000000000001" customHeight="1">
      <c r="B116" s="64" t="s">
        <v>361</v>
      </c>
      <c r="C116" s="64" t="s">
        <v>141</v>
      </c>
      <c r="D116" s="117">
        <v>5.85</v>
      </c>
      <c r="E116" s="117">
        <v>5.81</v>
      </c>
      <c r="F116" s="117">
        <v>5.81</v>
      </c>
      <c r="G116" s="117">
        <v>5.72</v>
      </c>
      <c r="H116" s="117">
        <v>5.7</v>
      </c>
      <c r="I116" s="12" t="s">
        <v>142</v>
      </c>
    </row>
    <row r="117" spans="2:9" ht="20.100000000000001" customHeight="1">
      <c r="B117" s="64" t="s">
        <v>362</v>
      </c>
      <c r="C117" s="64" t="s">
        <v>363</v>
      </c>
      <c r="D117" s="117">
        <v>4.3600000000000003</v>
      </c>
      <c r="E117" s="117" t="s">
        <v>382</v>
      </c>
      <c r="F117" s="117" t="s">
        <v>382</v>
      </c>
      <c r="G117" s="117">
        <v>4.41</v>
      </c>
      <c r="H117" s="117" t="s">
        <v>382</v>
      </c>
      <c r="I117" s="12" t="s">
        <v>364</v>
      </c>
    </row>
    <row r="118" spans="2:9" ht="20.100000000000001" customHeight="1">
      <c r="B118" s="64" t="s">
        <v>365</v>
      </c>
      <c r="C118" s="64" t="s">
        <v>189</v>
      </c>
      <c r="D118" s="117" t="s">
        <v>382</v>
      </c>
      <c r="E118" s="117" t="s">
        <v>382</v>
      </c>
      <c r="F118" s="117" t="s">
        <v>382</v>
      </c>
      <c r="G118" s="117" t="s">
        <v>382</v>
      </c>
      <c r="H118" s="117" t="s">
        <v>382</v>
      </c>
      <c r="I118" s="12" t="s">
        <v>194</v>
      </c>
    </row>
    <row r="119" spans="2:9" ht="20.100000000000001" customHeight="1">
      <c r="B119" s="64" t="s">
        <v>366</v>
      </c>
      <c r="C119" s="64" t="s">
        <v>367</v>
      </c>
      <c r="D119" s="117">
        <v>5</v>
      </c>
      <c r="E119" s="117">
        <v>4.25</v>
      </c>
      <c r="F119" s="117">
        <v>3.62</v>
      </c>
      <c r="G119" s="117" t="s">
        <v>234</v>
      </c>
      <c r="H119" s="117" t="s">
        <v>234</v>
      </c>
      <c r="I119" s="12" t="s">
        <v>368</v>
      </c>
    </row>
    <row r="120" spans="2:9" ht="20.100000000000001" customHeight="1">
      <c r="B120" s="64" t="s">
        <v>369</v>
      </c>
      <c r="C120" s="64" t="s">
        <v>370</v>
      </c>
      <c r="D120" s="117" t="s">
        <v>382</v>
      </c>
      <c r="E120" s="117" t="s">
        <v>382</v>
      </c>
      <c r="F120" s="117" t="s">
        <v>382</v>
      </c>
      <c r="G120" s="117" t="s">
        <v>382</v>
      </c>
      <c r="H120" s="117" t="s">
        <v>382</v>
      </c>
      <c r="I120" s="12" t="s">
        <v>371</v>
      </c>
    </row>
  </sheetData>
  <mergeCells count="20">
    <mergeCell ref="B65:I65"/>
    <mergeCell ref="B66:I66"/>
    <mergeCell ref="B67:B68"/>
    <mergeCell ref="C67:C68"/>
    <mergeCell ref="D67:D68"/>
    <mergeCell ref="I67:I68"/>
    <mergeCell ref="E67:E68"/>
    <mergeCell ref="H67:H68"/>
    <mergeCell ref="G67:G68"/>
    <mergeCell ref="F67:F68"/>
    <mergeCell ref="B1:I1"/>
    <mergeCell ref="B2:I2"/>
    <mergeCell ref="B3:B4"/>
    <mergeCell ref="C3:C4"/>
    <mergeCell ref="D3:D4"/>
    <mergeCell ref="I3:I4"/>
    <mergeCell ref="E3:E4"/>
    <mergeCell ref="H3:H4"/>
    <mergeCell ref="G3:G4"/>
    <mergeCell ref="F3:F4"/>
  </mergeCells>
  <phoneticPr fontId="83" type="noConversion"/>
  <pageMargins left="0.23622047244094499" right="0.23622047244094499" top="0.74803149606299202" bottom="0.59055118110236204" header="0.31496062992126" footer="0.31496062992126"/>
  <pageSetup paperSize="9" scale="65"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69"/>
  <sheetViews>
    <sheetView rightToLeft="1" topLeftCell="A22" zoomScale="130" zoomScaleNormal="130" workbookViewId="0">
      <selection activeCell="O43" sqref="O1:O1048576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6" ht="33.75" customHeight="1">
      <c r="A1" s="21" t="s">
        <v>4</v>
      </c>
      <c r="B1" s="185" t="s">
        <v>422</v>
      </c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</row>
    <row r="2" spans="1:16" ht="28.5" customHeight="1">
      <c r="A2" s="28" t="s">
        <v>5</v>
      </c>
      <c r="B2" s="189" t="s">
        <v>423</v>
      </c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</row>
    <row r="3" spans="1:16" ht="63.75" customHeight="1">
      <c r="A3" s="31" t="s">
        <v>0</v>
      </c>
      <c r="B3" s="32" t="s">
        <v>6</v>
      </c>
      <c r="C3" s="32" t="s">
        <v>7</v>
      </c>
      <c r="D3" s="32" t="s">
        <v>8</v>
      </c>
      <c r="E3" s="32" t="s">
        <v>9</v>
      </c>
      <c r="F3" s="32" t="s">
        <v>22</v>
      </c>
      <c r="G3" s="32" t="s">
        <v>2</v>
      </c>
      <c r="H3" s="32" t="s">
        <v>23</v>
      </c>
      <c r="I3" s="33" t="s">
        <v>10</v>
      </c>
      <c r="J3" s="34" t="s">
        <v>97</v>
      </c>
      <c r="K3" s="32" t="s">
        <v>64</v>
      </c>
      <c r="L3" s="32" t="s">
        <v>65</v>
      </c>
      <c r="M3" s="32" t="s">
        <v>11</v>
      </c>
      <c r="N3" s="35" t="s">
        <v>1</v>
      </c>
    </row>
    <row r="4" spans="1:16" ht="18" customHeight="1">
      <c r="A4" s="36" t="s">
        <v>12</v>
      </c>
      <c r="B4" s="151" t="s">
        <v>3</v>
      </c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</row>
    <row r="5" spans="1:16" ht="18" customHeight="1">
      <c r="A5" s="37" t="s">
        <v>375</v>
      </c>
      <c r="B5" s="38" t="s">
        <v>170</v>
      </c>
      <c r="C5" s="39">
        <v>0.7</v>
      </c>
      <c r="D5" s="40">
        <v>0.72</v>
      </c>
      <c r="E5" s="40">
        <v>0.7</v>
      </c>
      <c r="F5" s="41">
        <v>0.71</v>
      </c>
      <c r="G5" s="41">
        <v>0.71</v>
      </c>
      <c r="H5" s="41">
        <v>0.7</v>
      </c>
      <c r="I5" s="42">
        <v>1.4285714285714235</v>
      </c>
      <c r="J5" s="43">
        <v>117</v>
      </c>
      <c r="K5" s="43">
        <v>102773345</v>
      </c>
      <c r="L5" s="43">
        <v>73050298.079999998</v>
      </c>
      <c r="M5" s="44">
        <v>5</v>
      </c>
      <c r="N5" s="45" t="s">
        <v>171</v>
      </c>
      <c r="O5" s="141"/>
      <c r="P5" s="6"/>
    </row>
    <row r="6" spans="1:16" ht="18" customHeight="1">
      <c r="A6" s="37" t="s">
        <v>98</v>
      </c>
      <c r="B6" s="38" t="s">
        <v>99</v>
      </c>
      <c r="C6" s="39">
        <v>1.01</v>
      </c>
      <c r="D6" s="40">
        <v>1.01</v>
      </c>
      <c r="E6" s="40">
        <v>1</v>
      </c>
      <c r="F6" s="41">
        <v>1</v>
      </c>
      <c r="G6" s="41">
        <v>1</v>
      </c>
      <c r="H6" s="41">
        <v>1</v>
      </c>
      <c r="I6" s="42">
        <v>0</v>
      </c>
      <c r="J6" s="43">
        <v>36</v>
      </c>
      <c r="K6" s="43">
        <v>17695656</v>
      </c>
      <c r="L6" s="43">
        <v>17706753.259999998</v>
      </c>
      <c r="M6" s="44">
        <v>5</v>
      </c>
      <c r="N6" s="45" t="s">
        <v>100</v>
      </c>
      <c r="O6" s="141"/>
      <c r="P6" s="6"/>
    </row>
    <row r="7" spans="1:16" ht="18" customHeight="1">
      <c r="A7" s="37" t="s">
        <v>390</v>
      </c>
      <c r="B7" s="38" t="s">
        <v>45</v>
      </c>
      <c r="C7" s="39">
        <v>0.06</v>
      </c>
      <c r="D7" s="40">
        <v>7.0000000000000007E-2</v>
      </c>
      <c r="E7" s="40">
        <v>0.06</v>
      </c>
      <c r="F7" s="41">
        <v>0.06</v>
      </c>
      <c r="G7" s="41">
        <v>7.0000000000000007E-2</v>
      </c>
      <c r="H7" s="41">
        <v>0.06</v>
      </c>
      <c r="I7" s="42">
        <v>16.666666666666675</v>
      </c>
      <c r="J7" s="43">
        <v>41</v>
      </c>
      <c r="K7" s="43">
        <v>122130814</v>
      </c>
      <c r="L7" s="43">
        <v>7329280.3100000005</v>
      </c>
      <c r="M7" s="44">
        <v>5</v>
      </c>
      <c r="N7" s="45" t="s">
        <v>66</v>
      </c>
      <c r="O7" s="141"/>
      <c r="P7" s="6"/>
    </row>
    <row r="8" spans="1:16" ht="18" customHeight="1">
      <c r="A8" s="37" t="s">
        <v>24</v>
      </c>
      <c r="B8" s="38" t="s">
        <v>25</v>
      </c>
      <c r="C8" s="46">
        <v>0.23</v>
      </c>
      <c r="D8" s="46">
        <v>0.23</v>
      </c>
      <c r="E8" s="46">
        <v>0.21</v>
      </c>
      <c r="F8" s="41">
        <v>0.22</v>
      </c>
      <c r="G8" s="41">
        <v>0.22</v>
      </c>
      <c r="H8" s="41">
        <v>0.23</v>
      </c>
      <c r="I8" s="42">
        <v>-4.3478260869565304</v>
      </c>
      <c r="J8" s="43">
        <v>31</v>
      </c>
      <c r="K8" s="43">
        <v>40043024</v>
      </c>
      <c r="L8" s="43">
        <v>8860629.0999999996</v>
      </c>
      <c r="M8" s="44">
        <v>2</v>
      </c>
      <c r="N8" s="45" t="s">
        <v>26</v>
      </c>
      <c r="O8" s="141"/>
      <c r="P8" s="6"/>
    </row>
    <row r="9" spans="1:16" ht="18" customHeight="1">
      <c r="A9" s="37" t="s">
        <v>50</v>
      </c>
      <c r="B9" s="38" t="s">
        <v>51</v>
      </c>
      <c r="C9" s="39">
        <v>4.26</v>
      </c>
      <c r="D9" s="40">
        <v>4.74</v>
      </c>
      <c r="E9" s="40">
        <v>4.26</v>
      </c>
      <c r="F9" s="41">
        <v>4.5199999999999996</v>
      </c>
      <c r="G9" s="41">
        <v>4.55</v>
      </c>
      <c r="H9" s="41">
        <v>4.26</v>
      </c>
      <c r="I9" s="42">
        <v>6.8075117370892002</v>
      </c>
      <c r="J9" s="43">
        <v>581</v>
      </c>
      <c r="K9" s="43">
        <v>156249621</v>
      </c>
      <c r="L9" s="43">
        <v>705852518.01000011</v>
      </c>
      <c r="M9" s="44">
        <v>5</v>
      </c>
      <c r="N9" s="45" t="s">
        <v>52</v>
      </c>
      <c r="O9" s="141"/>
      <c r="P9" s="6"/>
    </row>
    <row r="10" spans="1:16" ht="18" customHeight="1">
      <c r="A10" s="37" t="s">
        <v>391</v>
      </c>
      <c r="B10" s="38" t="s">
        <v>74</v>
      </c>
      <c r="C10" s="39">
        <v>0.23</v>
      </c>
      <c r="D10" s="40">
        <v>0.26</v>
      </c>
      <c r="E10" s="40">
        <v>0.23</v>
      </c>
      <c r="F10" s="41">
        <v>0.24</v>
      </c>
      <c r="G10" s="41">
        <v>0.24</v>
      </c>
      <c r="H10" s="41">
        <v>0.24</v>
      </c>
      <c r="I10" s="42">
        <v>0</v>
      </c>
      <c r="J10" s="43">
        <v>60</v>
      </c>
      <c r="K10" s="43">
        <v>181555370</v>
      </c>
      <c r="L10" s="43">
        <v>44316031.859999999</v>
      </c>
      <c r="M10" s="44">
        <v>4</v>
      </c>
      <c r="N10" s="45" t="s">
        <v>75</v>
      </c>
      <c r="O10" s="141"/>
      <c r="P10" s="6"/>
    </row>
    <row r="11" spans="1:16" ht="18" customHeight="1">
      <c r="A11" s="37" t="s">
        <v>53</v>
      </c>
      <c r="B11" s="38" t="s">
        <v>42</v>
      </c>
      <c r="C11" s="39">
        <v>0.27</v>
      </c>
      <c r="D11" s="40">
        <v>0.27</v>
      </c>
      <c r="E11" s="40">
        <v>0.27</v>
      </c>
      <c r="F11" s="41">
        <v>0.27</v>
      </c>
      <c r="G11" s="41">
        <v>0.27</v>
      </c>
      <c r="H11" s="41">
        <v>0.27</v>
      </c>
      <c r="I11" s="42">
        <v>0</v>
      </c>
      <c r="J11" s="43">
        <v>54</v>
      </c>
      <c r="K11" s="43">
        <v>133515798</v>
      </c>
      <c r="L11" s="43">
        <v>36049265.460000001</v>
      </c>
      <c r="M11" s="44">
        <v>5</v>
      </c>
      <c r="N11" s="45" t="s">
        <v>43</v>
      </c>
      <c r="O11" s="141"/>
      <c r="P11" s="6"/>
    </row>
    <row r="12" spans="1:16" ht="18" customHeight="1">
      <c r="A12" s="37" t="s">
        <v>402</v>
      </c>
      <c r="B12" s="38" t="s">
        <v>221</v>
      </c>
      <c r="C12" s="39">
        <v>0.26</v>
      </c>
      <c r="D12" s="40">
        <v>0.26</v>
      </c>
      <c r="E12" s="40">
        <v>0.25</v>
      </c>
      <c r="F12" s="41">
        <v>0.26</v>
      </c>
      <c r="G12" s="41">
        <v>0.25</v>
      </c>
      <c r="H12" s="41">
        <v>0.26</v>
      </c>
      <c r="I12" s="42">
        <v>-3.8461538461538547</v>
      </c>
      <c r="J12" s="43">
        <v>2</v>
      </c>
      <c r="K12" s="43">
        <v>8646</v>
      </c>
      <c r="L12" s="43">
        <v>2237.96</v>
      </c>
      <c r="M12" s="44">
        <v>1</v>
      </c>
      <c r="N12" s="45" t="s">
        <v>224</v>
      </c>
      <c r="O12" s="141"/>
      <c r="P12" s="6"/>
    </row>
    <row r="13" spans="1:16" ht="18" customHeight="1">
      <c r="A13" s="37" t="s">
        <v>240</v>
      </c>
      <c r="B13" s="38" t="s">
        <v>160</v>
      </c>
      <c r="C13" s="39">
        <v>1.05</v>
      </c>
      <c r="D13" s="40">
        <v>1.05</v>
      </c>
      <c r="E13" s="40">
        <v>1.05</v>
      </c>
      <c r="F13" s="41">
        <v>1.05</v>
      </c>
      <c r="G13" s="41">
        <v>1.05</v>
      </c>
      <c r="H13" s="41">
        <v>1.05</v>
      </c>
      <c r="I13" s="42">
        <v>0</v>
      </c>
      <c r="J13" s="43">
        <v>7</v>
      </c>
      <c r="K13" s="43">
        <v>2201000</v>
      </c>
      <c r="L13" s="43">
        <v>2311050</v>
      </c>
      <c r="M13" s="44">
        <v>1</v>
      </c>
      <c r="N13" s="45" t="s">
        <v>161</v>
      </c>
      <c r="O13" s="141"/>
      <c r="P13" s="6"/>
    </row>
    <row r="14" spans="1:16" ht="18" customHeight="1">
      <c r="A14" s="37" t="s">
        <v>392</v>
      </c>
      <c r="B14" s="38" t="s">
        <v>123</v>
      </c>
      <c r="C14" s="39">
        <v>0.25</v>
      </c>
      <c r="D14" s="40">
        <v>0.27</v>
      </c>
      <c r="E14" s="40">
        <v>0.25</v>
      </c>
      <c r="F14" s="41">
        <v>0.26</v>
      </c>
      <c r="G14" s="41">
        <v>0.26</v>
      </c>
      <c r="H14" s="41">
        <v>0.24</v>
      </c>
      <c r="I14" s="42">
        <v>8.3333333333333481</v>
      </c>
      <c r="J14" s="43">
        <v>78</v>
      </c>
      <c r="K14" s="43">
        <v>137947416</v>
      </c>
      <c r="L14" s="43">
        <v>35671991.869999997</v>
      </c>
      <c r="M14" s="44">
        <v>4</v>
      </c>
      <c r="N14" s="45" t="s">
        <v>128</v>
      </c>
      <c r="O14" s="141"/>
      <c r="P14" s="6"/>
    </row>
    <row r="15" spans="1:16" ht="18" customHeight="1">
      <c r="A15" s="37" t="s">
        <v>38</v>
      </c>
      <c r="B15" s="38" t="s">
        <v>37</v>
      </c>
      <c r="C15" s="39">
        <v>2</v>
      </c>
      <c r="D15" s="40">
        <v>2.0699999999999998</v>
      </c>
      <c r="E15" s="40">
        <v>1.99</v>
      </c>
      <c r="F15" s="41">
        <v>2.0299999999999998</v>
      </c>
      <c r="G15" s="41">
        <v>2.04</v>
      </c>
      <c r="H15" s="41">
        <v>1.98</v>
      </c>
      <c r="I15" s="42">
        <v>3.0303030303030276</v>
      </c>
      <c r="J15" s="43">
        <v>455</v>
      </c>
      <c r="K15" s="43">
        <v>880587192</v>
      </c>
      <c r="L15" s="43">
        <v>1786371229.8399999</v>
      </c>
      <c r="M15" s="44">
        <v>5</v>
      </c>
      <c r="N15" s="45" t="s">
        <v>55</v>
      </c>
      <c r="O15" s="141"/>
      <c r="P15" s="6"/>
    </row>
    <row r="16" spans="1:16" ht="18" customHeight="1">
      <c r="A16" s="37" t="s">
        <v>379</v>
      </c>
      <c r="B16" s="38" t="s">
        <v>148</v>
      </c>
      <c r="C16" s="39">
        <v>0.05</v>
      </c>
      <c r="D16" s="40">
        <v>0.05</v>
      </c>
      <c r="E16" s="40">
        <v>0.05</v>
      </c>
      <c r="F16" s="41">
        <v>0.05</v>
      </c>
      <c r="G16" s="41">
        <v>0.05</v>
      </c>
      <c r="H16" s="41">
        <v>0.05</v>
      </c>
      <c r="I16" s="42">
        <v>0</v>
      </c>
      <c r="J16" s="43">
        <v>11</v>
      </c>
      <c r="K16" s="43">
        <v>5000</v>
      </c>
      <c r="L16" s="43">
        <v>250</v>
      </c>
      <c r="M16" s="44">
        <v>1</v>
      </c>
      <c r="N16" s="45" t="s">
        <v>242</v>
      </c>
      <c r="O16" s="141"/>
      <c r="P16" s="6"/>
    </row>
    <row r="17" spans="1:16" ht="18" customHeight="1">
      <c r="A17" s="37" t="s">
        <v>243</v>
      </c>
      <c r="B17" s="38" t="s">
        <v>244</v>
      </c>
      <c r="C17" s="39">
        <v>0.3</v>
      </c>
      <c r="D17" s="40">
        <v>0.32</v>
      </c>
      <c r="E17" s="40">
        <v>0.28999999999999998</v>
      </c>
      <c r="F17" s="41">
        <v>0.32</v>
      </c>
      <c r="G17" s="41">
        <v>0.28999999999999998</v>
      </c>
      <c r="H17" s="41">
        <v>0.3</v>
      </c>
      <c r="I17" s="42">
        <v>-3.3333333333333326</v>
      </c>
      <c r="J17" s="43">
        <v>10</v>
      </c>
      <c r="K17" s="43">
        <v>1778429</v>
      </c>
      <c r="L17" s="43">
        <v>562836.16</v>
      </c>
      <c r="M17" s="44">
        <v>4</v>
      </c>
      <c r="N17" s="45" t="s">
        <v>245</v>
      </c>
      <c r="O17" s="141"/>
      <c r="P17" s="6"/>
    </row>
    <row r="18" spans="1:16" ht="18" customHeight="1">
      <c r="A18" s="37" t="s">
        <v>200</v>
      </c>
      <c r="B18" s="38" t="s">
        <v>199</v>
      </c>
      <c r="C18" s="39">
        <v>0.73</v>
      </c>
      <c r="D18" s="40">
        <v>0.73</v>
      </c>
      <c r="E18" s="40">
        <v>0.72</v>
      </c>
      <c r="F18" s="41">
        <v>0.72</v>
      </c>
      <c r="G18" s="41">
        <v>0.72</v>
      </c>
      <c r="H18" s="41">
        <v>0.73</v>
      </c>
      <c r="I18" s="42">
        <v>-1.3698630136986356</v>
      </c>
      <c r="J18" s="43">
        <v>14</v>
      </c>
      <c r="K18" s="43">
        <v>1473833</v>
      </c>
      <c r="L18" s="43">
        <v>1061209.76</v>
      </c>
      <c r="M18" s="44">
        <v>4</v>
      </c>
      <c r="N18" s="45" t="s">
        <v>284</v>
      </c>
      <c r="O18" s="141"/>
      <c r="P18" s="6"/>
    </row>
    <row r="19" spans="1:16" ht="18" customHeight="1">
      <c r="A19" s="47" t="s">
        <v>13</v>
      </c>
      <c r="B19" s="47"/>
      <c r="C19" s="150"/>
      <c r="D19" s="150"/>
      <c r="E19" s="150"/>
      <c r="F19" s="150"/>
      <c r="G19" s="150"/>
      <c r="H19" s="150"/>
      <c r="I19" s="150"/>
      <c r="J19" s="48">
        <f>SUM(J5:J18)</f>
        <v>1497</v>
      </c>
      <c r="K19" s="49">
        <f>SUM(K5:K18)</f>
        <v>1777965144</v>
      </c>
      <c r="L19" s="49">
        <f>SUM(L5:L18)</f>
        <v>2719145581.6700001</v>
      </c>
      <c r="M19" s="49">
        <v>5</v>
      </c>
      <c r="N19" s="47" t="s">
        <v>14</v>
      </c>
      <c r="O19" s="141"/>
      <c r="P19" s="6"/>
    </row>
    <row r="20" spans="1:16" ht="18" customHeight="1">
      <c r="A20" s="53" t="s">
        <v>27</v>
      </c>
      <c r="B20" s="53"/>
      <c r="C20" s="151" t="s">
        <v>95</v>
      </c>
      <c r="D20" s="151"/>
      <c r="E20" s="151"/>
      <c r="F20" s="151"/>
      <c r="G20" s="151"/>
      <c r="H20" s="151"/>
      <c r="I20" s="151"/>
      <c r="J20" s="151"/>
      <c r="K20" s="151"/>
      <c r="L20" s="151"/>
      <c r="M20" s="151"/>
      <c r="N20" s="151"/>
      <c r="O20" s="141"/>
      <c r="P20" s="6"/>
    </row>
    <row r="21" spans="1:16" ht="18" customHeight="1">
      <c r="A21" s="37" t="s">
        <v>387</v>
      </c>
      <c r="B21" s="38" t="s">
        <v>32</v>
      </c>
      <c r="C21" s="39">
        <v>12.11</v>
      </c>
      <c r="D21" s="40">
        <v>13.25</v>
      </c>
      <c r="E21" s="40">
        <v>12.11</v>
      </c>
      <c r="F21" s="41">
        <v>12.89</v>
      </c>
      <c r="G21" s="41">
        <v>13.13</v>
      </c>
      <c r="H21" s="41">
        <v>12.11</v>
      </c>
      <c r="I21" s="42">
        <v>8.4227910817506348</v>
      </c>
      <c r="J21" s="43">
        <v>895</v>
      </c>
      <c r="K21" s="43">
        <v>132197914</v>
      </c>
      <c r="L21" s="43">
        <v>1703555610.6600001</v>
      </c>
      <c r="M21" s="44">
        <v>5</v>
      </c>
      <c r="N21" s="45" t="s">
        <v>33</v>
      </c>
      <c r="O21" s="141"/>
      <c r="P21" s="6"/>
    </row>
    <row r="22" spans="1:16" ht="18" customHeight="1">
      <c r="A22" s="37" t="s">
        <v>112</v>
      </c>
      <c r="B22" s="38" t="s">
        <v>113</v>
      </c>
      <c r="C22" s="39">
        <v>2.5499999999999998</v>
      </c>
      <c r="D22" s="40">
        <v>2.57</v>
      </c>
      <c r="E22" s="40">
        <v>2.5499999999999998</v>
      </c>
      <c r="F22" s="41">
        <v>2.57</v>
      </c>
      <c r="G22" s="41">
        <v>2.57</v>
      </c>
      <c r="H22" s="41">
        <v>2.5499999999999998</v>
      </c>
      <c r="I22" s="42">
        <v>0.78431372549019329</v>
      </c>
      <c r="J22" s="43">
        <v>19</v>
      </c>
      <c r="K22" s="43">
        <v>101796</v>
      </c>
      <c r="L22" s="43">
        <v>261110.68</v>
      </c>
      <c r="M22" s="44">
        <v>5</v>
      </c>
      <c r="N22" s="45" t="s">
        <v>301</v>
      </c>
      <c r="O22" s="141"/>
      <c r="P22" s="6"/>
    </row>
    <row r="23" spans="1:16" ht="18" customHeight="1">
      <c r="A23" s="47" t="s">
        <v>93</v>
      </c>
      <c r="B23" s="47"/>
      <c r="C23" s="70"/>
      <c r="D23" s="71"/>
      <c r="E23" s="71"/>
      <c r="F23" s="72"/>
      <c r="G23" s="72"/>
      <c r="H23" s="72"/>
      <c r="I23" s="73"/>
      <c r="J23" s="48">
        <f>SUM(J21:J22)</f>
        <v>914</v>
      </c>
      <c r="K23" s="49">
        <f>SUM(K21:K22)</f>
        <v>132299710</v>
      </c>
      <c r="L23" s="49">
        <f>SUM(L21:L22)</f>
        <v>1703816721.3400002</v>
      </c>
      <c r="M23" s="49">
        <v>5</v>
      </c>
      <c r="N23" s="47" t="s">
        <v>14</v>
      </c>
      <c r="O23" s="141"/>
      <c r="P23" s="6"/>
    </row>
    <row r="24" spans="1:16" ht="18" customHeight="1">
      <c r="A24" s="53" t="s">
        <v>114</v>
      </c>
      <c r="B24" s="53"/>
      <c r="C24" s="151" t="s">
        <v>116</v>
      </c>
      <c r="D24" s="151"/>
      <c r="E24" s="151"/>
      <c r="F24" s="151"/>
      <c r="G24" s="151"/>
      <c r="H24" s="151"/>
      <c r="I24" s="151"/>
      <c r="J24" s="151"/>
      <c r="K24" s="151"/>
      <c r="L24" s="151"/>
      <c r="M24" s="151"/>
      <c r="N24" s="151"/>
      <c r="O24" s="141"/>
      <c r="P24" s="6"/>
    </row>
    <row r="25" spans="1:16" s="11" customFormat="1" ht="18" customHeight="1">
      <c r="A25" s="37" t="s">
        <v>383</v>
      </c>
      <c r="B25" s="57" t="s">
        <v>163</v>
      </c>
      <c r="C25" s="54">
        <v>0.88</v>
      </c>
      <c r="D25" s="54">
        <v>1</v>
      </c>
      <c r="E25" s="54">
        <v>0.88</v>
      </c>
      <c r="F25" s="41">
        <v>0.88</v>
      </c>
      <c r="G25" s="54">
        <v>1</v>
      </c>
      <c r="H25" s="54">
        <v>0.88</v>
      </c>
      <c r="I25" s="42">
        <v>13.636363636363647</v>
      </c>
      <c r="J25" s="43">
        <v>19</v>
      </c>
      <c r="K25" s="43">
        <v>361295</v>
      </c>
      <c r="L25" s="43">
        <v>318697.37</v>
      </c>
      <c r="M25" s="44">
        <v>2</v>
      </c>
      <c r="N25" s="45" t="s">
        <v>164</v>
      </c>
      <c r="O25" s="141"/>
      <c r="P25" s="6"/>
    </row>
    <row r="26" spans="1:16" s="11" customFormat="1" ht="18" customHeight="1">
      <c r="A26" s="37" t="s">
        <v>407</v>
      </c>
      <c r="B26" s="57" t="s">
        <v>149</v>
      </c>
      <c r="C26" s="54">
        <v>0.78</v>
      </c>
      <c r="D26" s="54">
        <v>0.78</v>
      </c>
      <c r="E26" s="54">
        <v>0.78</v>
      </c>
      <c r="F26" s="41">
        <v>0.78</v>
      </c>
      <c r="G26" s="54">
        <v>0.78</v>
      </c>
      <c r="H26" s="54">
        <v>0.6</v>
      </c>
      <c r="I26" s="42">
        <v>30.000000000000004</v>
      </c>
      <c r="J26" s="43">
        <v>2</v>
      </c>
      <c r="K26" s="43">
        <v>783714</v>
      </c>
      <c r="L26" s="43">
        <v>611296.91999999993</v>
      </c>
      <c r="M26" s="44">
        <v>2</v>
      </c>
      <c r="N26" s="45" t="s">
        <v>150</v>
      </c>
      <c r="O26" s="141"/>
      <c r="P26" s="6"/>
    </row>
    <row r="27" spans="1:16" s="11" customFormat="1" ht="18" customHeight="1">
      <c r="A27" s="37" t="s">
        <v>415</v>
      </c>
      <c r="B27" s="57" t="s">
        <v>207</v>
      </c>
      <c r="C27" s="54">
        <v>0.6</v>
      </c>
      <c r="D27" s="54">
        <v>0.6</v>
      </c>
      <c r="E27" s="54">
        <v>0.6</v>
      </c>
      <c r="F27" s="41">
        <v>0.6</v>
      </c>
      <c r="G27" s="54">
        <v>0.6</v>
      </c>
      <c r="H27" s="54">
        <v>0.6</v>
      </c>
      <c r="I27" s="42">
        <v>0</v>
      </c>
      <c r="J27" s="43">
        <v>1</v>
      </c>
      <c r="K27" s="43">
        <v>29195</v>
      </c>
      <c r="L27" s="43">
        <v>17517</v>
      </c>
      <c r="M27" s="44">
        <v>1</v>
      </c>
      <c r="N27" s="45" t="s">
        <v>211</v>
      </c>
      <c r="O27" s="141"/>
      <c r="P27" s="6"/>
    </row>
    <row r="28" spans="1:16" ht="18" customHeight="1">
      <c r="A28" s="47" t="s">
        <v>115</v>
      </c>
      <c r="B28" s="47"/>
      <c r="C28" s="70"/>
      <c r="D28" s="71"/>
      <c r="E28" s="71"/>
      <c r="F28" s="72"/>
      <c r="G28" s="72"/>
      <c r="H28" s="72"/>
      <c r="I28" s="73"/>
      <c r="J28" s="48">
        <f>SUM(J25:J27)</f>
        <v>22</v>
      </c>
      <c r="K28" s="49">
        <f>SUM(K25:K27)</f>
        <v>1174204</v>
      </c>
      <c r="L28" s="49">
        <f>SUM(L25:L27)</f>
        <v>947511.28999999992</v>
      </c>
      <c r="M28" s="49">
        <v>2</v>
      </c>
      <c r="N28" s="47" t="s">
        <v>14</v>
      </c>
      <c r="O28" s="141"/>
      <c r="P28" s="6"/>
    </row>
    <row r="29" spans="1:16" ht="18" customHeight="1">
      <c r="A29" s="53" t="s">
        <v>28</v>
      </c>
      <c r="B29" s="53"/>
      <c r="C29" s="151" t="s">
        <v>31</v>
      </c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51"/>
      <c r="O29" s="141"/>
      <c r="P29" s="6"/>
    </row>
    <row r="30" spans="1:16" s="11" customFormat="1" ht="18" customHeight="1">
      <c r="A30" s="37" t="s">
        <v>400</v>
      </c>
      <c r="B30" s="38" t="s">
        <v>143</v>
      </c>
      <c r="C30" s="39">
        <v>4.4400000000000004</v>
      </c>
      <c r="D30" s="40">
        <v>4.5</v>
      </c>
      <c r="E30" s="40">
        <v>4.25</v>
      </c>
      <c r="F30" s="41">
        <v>4.42</v>
      </c>
      <c r="G30" s="41">
        <v>4.4800000000000004</v>
      </c>
      <c r="H30" s="41">
        <v>4.4800000000000004</v>
      </c>
      <c r="I30" s="42">
        <v>0</v>
      </c>
      <c r="J30" s="43">
        <v>50</v>
      </c>
      <c r="K30" s="43">
        <v>1000000</v>
      </c>
      <c r="L30" s="43">
        <v>4416898.38</v>
      </c>
      <c r="M30" s="44">
        <v>3</v>
      </c>
      <c r="N30" s="45" t="s">
        <v>144</v>
      </c>
      <c r="O30" s="141"/>
      <c r="P30" s="6"/>
    </row>
    <row r="31" spans="1:16" s="11" customFormat="1" ht="18" customHeight="1">
      <c r="A31" s="37" t="s">
        <v>67</v>
      </c>
      <c r="B31" s="38" t="s">
        <v>68</v>
      </c>
      <c r="C31" s="39">
        <v>3.29</v>
      </c>
      <c r="D31" s="40">
        <v>3.29</v>
      </c>
      <c r="E31" s="40">
        <v>3.16</v>
      </c>
      <c r="F31" s="41">
        <v>3.22</v>
      </c>
      <c r="G31" s="41">
        <v>3.2</v>
      </c>
      <c r="H31" s="41">
        <v>3.29</v>
      </c>
      <c r="I31" s="42">
        <v>-2.7355623100303927</v>
      </c>
      <c r="J31" s="43">
        <v>136</v>
      </c>
      <c r="K31" s="43">
        <v>19644079</v>
      </c>
      <c r="L31" s="43">
        <v>63220054.569999993</v>
      </c>
      <c r="M31" s="44">
        <v>5</v>
      </c>
      <c r="N31" s="45" t="s">
        <v>69</v>
      </c>
      <c r="O31" s="141"/>
      <c r="P31" s="6"/>
    </row>
    <row r="32" spans="1:16" s="11" customFormat="1" ht="18" customHeight="1">
      <c r="A32" s="37" t="s">
        <v>411</v>
      </c>
      <c r="B32" s="38" t="s">
        <v>178</v>
      </c>
      <c r="C32" s="39">
        <v>0.9</v>
      </c>
      <c r="D32" s="40">
        <v>0.9</v>
      </c>
      <c r="E32" s="40">
        <v>0.9</v>
      </c>
      <c r="F32" s="41">
        <v>0.9</v>
      </c>
      <c r="G32" s="41">
        <v>0.9</v>
      </c>
      <c r="H32" s="41">
        <v>0.9</v>
      </c>
      <c r="I32" s="42">
        <v>0</v>
      </c>
      <c r="J32" s="43">
        <v>1</v>
      </c>
      <c r="K32" s="43">
        <v>16567</v>
      </c>
      <c r="L32" s="43">
        <v>14910.3</v>
      </c>
      <c r="M32" s="44">
        <v>1</v>
      </c>
      <c r="N32" s="45" t="s">
        <v>180</v>
      </c>
      <c r="O32" s="141"/>
      <c r="P32" s="6"/>
    </row>
    <row r="33" spans="1:16" ht="18" customHeight="1">
      <c r="A33" s="37" t="s">
        <v>70</v>
      </c>
      <c r="B33" s="38" t="s">
        <v>71</v>
      </c>
      <c r="C33" s="39">
        <v>29.95</v>
      </c>
      <c r="D33" s="40">
        <v>30.95</v>
      </c>
      <c r="E33" s="40">
        <v>29.25</v>
      </c>
      <c r="F33" s="41">
        <v>29.89</v>
      </c>
      <c r="G33" s="41">
        <v>30</v>
      </c>
      <c r="H33" s="41">
        <v>29.5</v>
      </c>
      <c r="I33" s="42">
        <v>1.6949152542372836</v>
      </c>
      <c r="J33" s="43">
        <v>141</v>
      </c>
      <c r="K33" s="43">
        <v>5347966</v>
      </c>
      <c r="L33" s="43">
        <v>159832597.55000001</v>
      </c>
      <c r="M33" s="44">
        <v>5</v>
      </c>
      <c r="N33" s="45" t="s">
        <v>72</v>
      </c>
      <c r="O33" s="141"/>
      <c r="P33" s="6"/>
    </row>
    <row r="34" spans="1:16" ht="18" customHeight="1">
      <c r="A34" s="37" t="s">
        <v>414</v>
      </c>
      <c r="B34" s="38" t="s">
        <v>118</v>
      </c>
      <c r="C34" s="127">
        <v>0.7</v>
      </c>
      <c r="D34" s="127">
        <v>0.7</v>
      </c>
      <c r="E34" s="127">
        <v>0.7</v>
      </c>
      <c r="F34" s="41">
        <v>0.7</v>
      </c>
      <c r="G34" s="41">
        <v>0.7</v>
      </c>
      <c r="H34" s="41">
        <v>0.7</v>
      </c>
      <c r="I34" s="42">
        <v>0</v>
      </c>
      <c r="J34" s="43">
        <v>1</v>
      </c>
      <c r="K34" s="43">
        <v>12780</v>
      </c>
      <c r="L34" s="43">
        <v>8946</v>
      </c>
      <c r="M34" s="44">
        <v>1</v>
      </c>
      <c r="N34" s="45" t="s">
        <v>334</v>
      </c>
      <c r="O34" s="141"/>
      <c r="P34" s="6"/>
    </row>
    <row r="35" spans="1:16" ht="18" customHeight="1">
      <c r="A35" s="150" t="s">
        <v>94</v>
      </c>
      <c r="B35" s="150"/>
      <c r="C35" s="150"/>
      <c r="D35" s="150"/>
      <c r="E35" s="150"/>
      <c r="F35" s="150"/>
      <c r="G35" s="150"/>
      <c r="H35" s="150"/>
      <c r="I35" s="150"/>
      <c r="J35" s="48">
        <f>SUM(J30:J34)</f>
        <v>329</v>
      </c>
      <c r="K35" s="49">
        <f>SUM(K30:K34)</f>
        <v>26021392</v>
      </c>
      <c r="L35" s="49">
        <f>SUM(L30:L34)</f>
        <v>227493406.80000001</v>
      </c>
      <c r="M35" s="49">
        <v>5</v>
      </c>
      <c r="N35" s="47" t="s">
        <v>14</v>
      </c>
      <c r="O35" s="141"/>
      <c r="P35" s="6"/>
    </row>
    <row r="36" spans="1:16" ht="33.75" customHeight="1">
      <c r="A36" s="21" t="s">
        <v>4</v>
      </c>
      <c r="B36" s="185" t="s">
        <v>422</v>
      </c>
      <c r="C36" s="186"/>
      <c r="D36" s="186"/>
      <c r="E36" s="186"/>
      <c r="F36" s="186"/>
      <c r="G36" s="186"/>
      <c r="H36" s="186"/>
      <c r="I36" s="186"/>
      <c r="J36" s="186"/>
      <c r="K36" s="186"/>
      <c r="L36" s="186"/>
      <c r="M36" s="186"/>
      <c r="N36" s="186"/>
      <c r="O36" s="141"/>
      <c r="P36" s="6"/>
    </row>
    <row r="37" spans="1:16" ht="25.5" customHeight="1">
      <c r="A37" s="28" t="s">
        <v>5</v>
      </c>
      <c r="B37" s="189" t="s">
        <v>423</v>
      </c>
      <c r="C37" s="146"/>
      <c r="D37" s="146"/>
      <c r="E37" s="146"/>
      <c r="F37" s="146"/>
      <c r="G37" s="146"/>
      <c r="H37" s="146"/>
      <c r="I37" s="146"/>
      <c r="J37" s="146"/>
      <c r="K37" s="146"/>
      <c r="L37" s="146"/>
      <c r="M37" s="146"/>
      <c r="N37" s="146"/>
      <c r="O37" s="141"/>
      <c r="P37" s="6"/>
    </row>
    <row r="38" spans="1:16" ht="66" customHeight="1">
      <c r="A38" s="31" t="s">
        <v>0</v>
      </c>
      <c r="B38" s="32" t="s">
        <v>6</v>
      </c>
      <c r="C38" s="32" t="s">
        <v>7</v>
      </c>
      <c r="D38" s="32" t="s">
        <v>8</v>
      </c>
      <c r="E38" s="32" t="s">
        <v>9</v>
      </c>
      <c r="F38" s="32" t="s">
        <v>22</v>
      </c>
      <c r="G38" s="32" t="s">
        <v>2</v>
      </c>
      <c r="H38" s="32" t="s">
        <v>23</v>
      </c>
      <c r="I38" s="33" t="s">
        <v>10</v>
      </c>
      <c r="J38" s="34" t="s">
        <v>97</v>
      </c>
      <c r="K38" s="32" t="s">
        <v>64</v>
      </c>
      <c r="L38" s="32" t="s">
        <v>65</v>
      </c>
      <c r="M38" s="32" t="s">
        <v>11</v>
      </c>
      <c r="N38" s="35" t="s">
        <v>1</v>
      </c>
      <c r="O38" s="141"/>
      <c r="P38" s="6"/>
    </row>
    <row r="39" spans="1:16" ht="18" customHeight="1">
      <c r="A39" s="188" t="s">
        <v>76</v>
      </c>
      <c r="B39" s="188"/>
      <c r="C39" s="65"/>
      <c r="D39" s="66"/>
      <c r="E39" s="66"/>
      <c r="F39" s="67"/>
      <c r="G39" s="67"/>
      <c r="H39" s="67"/>
      <c r="I39" s="68"/>
      <c r="J39" s="69"/>
      <c r="K39" s="69"/>
      <c r="L39" s="69"/>
      <c r="M39" s="181" t="s">
        <v>30</v>
      </c>
      <c r="N39" s="182"/>
      <c r="O39" s="141"/>
      <c r="P39" s="6"/>
    </row>
    <row r="40" spans="1:16" ht="18" customHeight="1">
      <c r="A40" s="37" t="s">
        <v>56</v>
      </c>
      <c r="B40" s="38" t="s">
        <v>57</v>
      </c>
      <c r="C40" s="39">
        <v>2.4500000000000002</v>
      </c>
      <c r="D40" s="39">
        <v>2.46</v>
      </c>
      <c r="E40" s="40">
        <v>2.42</v>
      </c>
      <c r="F40" s="41">
        <v>2.4300000000000002</v>
      </c>
      <c r="G40" s="41">
        <v>2.4500000000000002</v>
      </c>
      <c r="H40" s="41">
        <v>2.4500000000000002</v>
      </c>
      <c r="I40" s="42">
        <v>0</v>
      </c>
      <c r="J40" s="43">
        <v>167</v>
      </c>
      <c r="K40" s="43">
        <v>67702764</v>
      </c>
      <c r="L40" s="43">
        <v>164709112.00999999</v>
      </c>
      <c r="M40" s="44">
        <v>5</v>
      </c>
      <c r="N40" s="45" t="s">
        <v>58</v>
      </c>
      <c r="O40" s="141"/>
      <c r="P40" s="6"/>
    </row>
    <row r="41" spans="1:16" ht="18" customHeight="1">
      <c r="A41" s="37" t="s">
        <v>157</v>
      </c>
      <c r="B41" s="38" t="s">
        <v>156</v>
      </c>
      <c r="C41" s="39">
        <v>6.06</v>
      </c>
      <c r="D41" s="39">
        <v>6.4</v>
      </c>
      <c r="E41" s="40">
        <v>6</v>
      </c>
      <c r="F41" s="41">
        <v>6.06</v>
      </c>
      <c r="G41" s="41">
        <v>6.05</v>
      </c>
      <c r="H41" s="41">
        <v>6.05</v>
      </c>
      <c r="I41" s="42">
        <v>0</v>
      </c>
      <c r="J41" s="43">
        <v>104</v>
      </c>
      <c r="K41" s="43">
        <v>5436525</v>
      </c>
      <c r="L41" s="43">
        <v>32960639.350000001</v>
      </c>
      <c r="M41" s="44">
        <v>5</v>
      </c>
      <c r="N41" s="45" t="s">
        <v>158</v>
      </c>
      <c r="O41" s="141"/>
      <c r="P41" s="6"/>
    </row>
    <row r="42" spans="1:16" ht="18" customHeight="1">
      <c r="A42" s="37" t="s">
        <v>187</v>
      </c>
      <c r="B42" s="38" t="s">
        <v>185</v>
      </c>
      <c r="C42" s="39">
        <v>16.5</v>
      </c>
      <c r="D42" s="39">
        <v>16.510000000000002</v>
      </c>
      <c r="E42" s="40">
        <v>16.5</v>
      </c>
      <c r="F42" s="41">
        <v>16.5</v>
      </c>
      <c r="G42" s="41">
        <v>16.510000000000002</v>
      </c>
      <c r="H42" s="41">
        <v>16.5</v>
      </c>
      <c r="I42" s="42">
        <v>6.0606060606072099E-2</v>
      </c>
      <c r="J42" s="43">
        <v>4</v>
      </c>
      <c r="K42" s="43">
        <v>5659</v>
      </c>
      <c r="L42" s="43">
        <v>93397.06</v>
      </c>
      <c r="M42" s="44">
        <v>1</v>
      </c>
      <c r="N42" s="45" t="s">
        <v>196</v>
      </c>
      <c r="O42" s="141"/>
      <c r="P42" s="6"/>
    </row>
    <row r="43" spans="1:16" ht="18" customHeight="1">
      <c r="A43" s="37" t="s">
        <v>59</v>
      </c>
      <c r="B43" s="38" t="s">
        <v>34</v>
      </c>
      <c r="C43" s="39">
        <v>5.05</v>
      </c>
      <c r="D43" s="40">
        <v>5.4</v>
      </c>
      <c r="E43" s="40">
        <v>5</v>
      </c>
      <c r="F43" s="41">
        <v>5.12</v>
      </c>
      <c r="G43" s="41">
        <v>5.0599999999999996</v>
      </c>
      <c r="H43" s="41">
        <v>5.07</v>
      </c>
      <c r="I43" s="42">
        <v>-0.19723865877713243</v>
      </c>
      <c r="J43" s="43">
        <v>770</v>
      </c>
      <c r="K43" s="43">
        <v>206196320</v>
      </c>
      <c r="L43" s="43">
        <v>1055861224.3900001</v>
      </c>
      <c r="M43" s="44">
        <v>5</v>
      </c>
      <c r="N43" s="45" t="s">
        <v>35</v>
      </c>
      <c r="O43" s="141"/>
      <c r="P43" s="6"/>
    </row>
    <row r="44" spans="1:16" ht="18" customHeight="1">
      <c r="A44" s="37" t="s">
        <v>60</v>
      </c>
      <c r="B44" s="38" t="s">
        <v>41</v>
      </c>
      <c r="C44" s="39">
        <v>2.62</v>
      </c>
      <c r="D44" s="40">
        <v>2.97</v>
      </c>
      <c r="E44" s="40">
        <v>2.5</v>
      </c>
      <c r="F44" s="41">
        <v>2.63</v>
      </c>
      <c r="G44" s="54">
        <v>2.67</v>
      </c>
      <c r="H44" s="54">
        <v>2.6</v>
      </c>
      <c r="I44" s="42">
        <v>2.6923076923076827</v>
      </c>
      <c r="J44" s="43">
        <v>43</v>
      </c>
      <c r="K44" s="43">
        <v>5458755</v>
      </c>
      <c r="L44" s="43">
        <v>14378332.25</v>
      </c>
      <c r="M44" s="44">
        <v>5</v>
      </c>
      <c r="N44" s="45" t="s">
        <v>61</v>
      </c>
      <c r="O44" s="141"/>
      <c r="P44" s="6"/>
    </row>
    <row r="45" spans="1:16" ht="18" customHeight="1">
      <c r="A45" s="37" t="s">
        <v>399</v>
      </c>
      <c r="B45" s="38" t="s">
        <v>46</v>
      </c>
      <c r="C45" s="39">
        <v>2.5</v>
      </c>
      <c r="D45" s="40">
        <v>2.6</v>
      </c>
      <c r="E45" s="40">
        <v>2.5</v>
      </c>
      <c r="F45" s="41">
        <v>2.5499999999999998</v>
      </c>
      <c r="G45" s="54">
        <v>2.5499999999999998</v>
      </c>
      <c r="H45" s="54">
        <v>2.5499999999999998</v>
      </c>
      <c r="I45" s="42">
        <v>0</v>
      </c>
      <c r="J45" s="43">
        <v>30</v>
      </c>
      <c r="K45" s="43">
        <v>7582982</v>
      </c>
      <c r="L45" s="43">
        <v>19341502.140000001</v>
      </c>
      <c r="M45" s="44">
        <v>5</v>
      </c>
      <c r="N45" s="45" t="s">
        <v>44</v>
      </c>
      <c r="O45" s="141"/>
      <c r="P45" s="6"/>
    </row>
    <row r="46" spans="1:16" ht="18" customHeight="1">
      <c r="A46" s="37" t="s">
        <v>127</v>
      </c>
      <c r="B46" s="38" t="s">
        <v>126</v>
      </c>
      <c r="C46" s="39">
        <v>4.2</v>
      </c>
      <c r="D46" s="40">
        <v>4.2</v>
      </c>
      <c r="E46" s="40">
        <v>4.2</v>
      </c>
      <c r="F46" s="41">
        <v>4.2</v>
      </c>
      <c r="G46" s="54">
        <v>4.2</v>
      </c>
      <c r="H46" s="54">
        <v>4.25</v>
      </c>
      <c r="I46" s="42">
        <v>-1.1764705882352899</v>
      </c>
      <c r="J46" s="43">
        <v>3</v>
      </c>
      <c r="K46" s="43">
        <v>250994</v>
      </c>
      <c r="L46" s="43">
        <v>1054174.8</v>
      </c>
      <c r="M46" s="44">
        <v>2</v>
      </c>
      <c r="N46" s="45" t="s">
        <v>129</v>
      </c>
      <c r="O46" s="141"/>
      <c r="P46" s="6"/>
    </row>
    <row r="47" spans="1:16" ht="18" customHeight="1">
      <c r="A47" s="37" t="s">
        <v>410</v>
      </c>
      <c r="B47" s="38" t="s">
        <v>186</v>
      </c>
      <c r="C47" s="39">
        <v>1.05</v>
      </c>
      <c r="D47" s="40">
        <v>1.25</v>
      </c>
      <c r="E47" s="40">
        <v>1</v>
      </c>
      <c r="F47" s="41">
        <v>1.17</v>
      </c>
      <c r="G47" s="54">
        <v>1.22</v>
      </c>
      <c r="H47" s="54">
        <v>1.05</v>
      </c>
      <c r="I47" s="42">
        <v>16.190476190476176</v>
      </c>
      <c r="J47" s="43">
        <v>132</v>
      </c>
      <c r="K47" s="43">
        <v>33129623</v>
      </c>
      <c r="L47" s="43">
        <v>38750384.210000001</v>
      </c>
      <c r="M47" s="44">
        <v>5</v>
      </c>
      <c r="N47" s="45" t="s">
        <v>195</v>
      </c>
      <c r="O47" s="141"/>
      <c r="P47" s="6"/>
    </row>
    <row r="48" spans="1:16" ht="18" customHeight="1">
      <c r="A48" s="37" t="s">
        <v>384</v>
      </c>
      <c r="B48" s="38" t="s">
        <v>155</v>
      </c>
      <c r="C48" s="39">
        <v>2.0499999999999998</v>
      </c>
      <c r="D48" s="40">
        <v>2.0499999999999998</v>
      </c>
      <c r="E48" s="40">
        <v>2.0499999999999998</v>
      </c>
      <c r="F48" s="41">
        <v>2.0499999999999998</v>
      </c>
      <c r="G48" s="41">
        <v>2.0499999999999998</v>
      </c>
      <c r="H48" s="41">
        <v>2.0499999999999998</v>
      </c>
      <c r="I48" s="42">
        <v>0</v>
      </c>
      <c r="J48" s="43">
        <v>6</v>
      </c>
      <c r="K48" s="43">
        <v>2804909</v>
      </c>
      <c r="L48" s="43">
        <v>5750063.4500000002</v>
      </c>
      <c r="M48" s="44">
        <v>3</v>
      </c>
      <c r="N48" s="45" t="s">
        <v>159</v>
      </c>
      <c r="O48" s="141"/>
      <c r="P48" s="6"/>
    </row>
    <row r="49" spans="1:16" ht="18" customHeight="1">
      <c r="A49" s="37" t="s">
        <v>84</v>
      </c>
      <c r="B49" s="38" t="s">
        <v>85</v>
      </c>
      <c r="C49" s="39">
        <v>2.2999999999999998</v>
      </c>
      <c r="D49" s="40">
        <v>2.2999999999999998</v>
      </c>
      <c r="E49" s="40">
        <v>2.11</v>
      </c>
      <c r="F49" s="41">
        <v>2.17</v>
      </c>
      <c r="G49" s="41">
        <v>2.2000000000000002</v>
      </c>
      <c r="H49" s="41">
        <v>2.2999999999999998</v>
      </c>
      <c r="I49" s="42">
        <v>-4.3478260869565073</v>
      </c>
      <c r="J49" s="43">
        <v>25</v>
      </c>
      <c r="K49" s="43">
        <v>2527828</v>
      </c>
      <c r="L49" s="43">
        <v>5487568.4000000004</v>
      </c>
      <c r="M49" s="44">
        <v>5</v>
      </c>
      <c r="N49" s="45" t="s">
        <v>86</v>
      </c>
      <c r="O49" s="141"/>
      <c r="P49" s="6"/>
    </row>
    <row r="50" spans="1:16" ht="18" customHeight="1">
      <c r="A50" s="37" t="s">
        <v>87</v>
      </c>
      <c r="B50" s="38" t="s">
        <v>88</v>
      </c>
      <c r="C50" s="39">
        <v>1.2</v>
      </c>
      <c r="D50" s="40">
        <v>1.55</v>
      </c>
      <c r="E50" s="40">
        <v>1.2</v>
      </c>
      <c r="F50" s="41">
        <v>1.42</v>
      </c>
      <c r="G50" s="41">
        <v>1.49</v>
      </c>
      <c r="H50" s="41">
        <v>1.19</v>
      </c>
      <c r="I50" s="42">
        <v>25.210084033613445</v>
      </c>
      <c r="J50" s="43">
        <v>86</v>
      </c>
      <c r="K50" s="43">
        <v>19936480</v>
      </c>
      <c r="L50" s="43">
        <v>28308490.380000003</v>
      </c>
      <c r="M50" s="44">
        <v>5</v>
      </c>
      <c r="N50" s="45" t="s">
        <v>89</v>
      </c>
      <c r="O50" s="141"/>
      <c r="P50" s="6"/>
    </row>
    <row r="51" spans="1:16" ht="18" customHeight="1">
      <c r="A51" s="152" t="s">
        <v>15</v>
      </c>
      <c r="B51" s="152"/>
      <c r="C51" s="152"/>
      <c r="D51" s="152"/>
      <c r="E51" s="152"/>
      <c r="F51" s="152"/>
      <c r="G51" s="152"/>
      <c r="H51" s="152"/>
      <c r="I51" s="152"/>
      <c r="J51" s="48">
        <f>SUM(J40:J50)</f>
        <v>1370</v>
      </c>
      <c r="K51" s="49">
        <f>SUM(K40:K50)</f>
        <v>351032839</v>
      </c>
      <c r="L51" s="49">
        <f>SUM(L40:L50)</f>
        <v>1366694888.4400005</v>
      </c>
      <c r="M51" s="49">
        <v>5</v>
      </c>
      <c r="N51" s="55" t="s">
        <v>14</v>
      </c>
      <c r="O51" s="141"/>
      <c r="P51" s="6"/>
    </row>
    <row r="52" spans="1:16" ht="18" customHeight="1">
      <c r="A52" s="183" t="s">
        <v>16</v>
      </c>
      <c r="B52" s="184"/>
      <c r="C52" s="67"/>
      <c r="D52" s="66"/>
      <c r="E52" s="66"/>
      <c r="F52" s="67"/>
      <c r="G52" s="67"/>
      <c r="H52" s="67"/>
      <c r="I52" s="68"/>
      <c r="J52" s="69"/>
      <c r="K52" s="69"/>
      <c r="L52" s="69"/>
      <c r="M52" s="181" t="s">
        <v>63</v>
      </c>
      <c r="N52" s="182"/>
      <c r="O52" s="141"/>
      <c r="P52" s="6"/>
    </row>
    <row r="53" spans="1:16" ht="18" customHeight="1">
      <c r="A53" s="56" t="s">
        <v>90</v>
      </c>
      <c r="B53" s="56" t="s">
        <v>91</v>
      </c>
      <c r="C53" s="39">
        <v>9.0299999999999994</v>
      </c>
      <c r="D53" s="39">
        <v>9.0299999999999994</v>
      </c>
      <c r="E53" s="39">
        <v>8.9</v>
      </c>
      <c r="F53" s="41">
        <v>8.94</v>
      </c>
      <c r="G53" s="41">
        <v>8.9700000000000006</v>
      </c>
      <c r="H53" s="41">
        <v>8.9499999999999993</v>
      </c>
      <c r="I53" s="42">
        <v>0.22346368715084886</v>
      </c>
      <c r="J53" s="43">
        <v>42</v>
      </c>
      <c r="K53" s="43">
        <v>5321021</v>
      </c>
      <c r="L53" s="43">
        <v>47563778.759999998</v>
      </c>
      <c r="M53" s="44">
        <v>4</v>
      </c>
      <c r="N53" s="5" t="s">
        <v>92</v>
      </c>
      <c r="O53" s="141"/>
      <c r="P53" s="6"/>
    </row>
    <row r="54" spans="1:16" ht="18" customHeight="1">
      <c r="A54" s="56" t="s">
        <v>389</v>
      </c>
      <c r="B54" s="56" t="s">
        <v>176</v>
      </c>
      <c r="C54" s="39">
        <v>104</v>
      </c>
      <c r="D54" s="39">
        <v>104</v>
      </c>
      <c r="E54" s="39">
        <v>104</v>
      </c>
      <c r="F54" s="41">
        <v>104</v>
      </c>
      <c r="G54" s="41">
        <v>104</v>
      </c>
      <c r="H54" s="41">
        <v>104</v>
      </c>
      <c r="I54" s="42">
        <v>0</v>
      </c>
      <c r="J54" s="43">
        <v>5</v>
      </c>
      <c r="K54" s="43">
        <v>5473</v>
      </c>
      <c r="L54" s="43">
        <v>569192</v>
      </c>
      <c r="M54" s="44">
        <v>1</v>
      </c>
      <c r="N54" s="5" t="s">
        <v>177</v>
      </c>
      <c r="O54" s="141"/>
      <c r="P54" s="6"/>
    </row>
    <row r="55" spans="1:16" ht="18" customHeight="1">
      <c r="A55" s="56" t="s">
        <v>109</v>
      </c>
      <c r="B55" s="56" t="s">
        <v>110</v>
      </c>
      <c r="C55" s="39">
        <v>11.65</v>
      </c>
      <c r="D55" s="39">
        <v>11.7</v>
      </c>
      <c r="E55" s="39">
        <v>11.6</v>
      </c>
      <c r="F55" s="41">
        <v>11.66</v>
      </c>
      <c r="G55" s="41">
        <v>11.7</v>
      </c>
      <c r="H55" s="41">
        <v>11.5</v>
      </c>
      <c r="I55" s="42">
        <v>1.7391304347825987</v>
      </c>
      <c r="J55" s="43">
        <v>9</v>
      </c>
      <c r="K55" s="43">
        <v>223119</v>
      </c>
      <c r="L55" s="43">
        <v>2600517.2999999998</v>
      </c>
      <c r="M55" s="44">
        <v>4</v>
      </c>
      <c r="N55" s="5" t="s">
        <v>111</v>
      </c>
      <c r="O55" s="141"/>
      <c r="P55" s="6"/>
    </row>
    <row r="56" spans="1:16" ht="18" customHeight="1">
      <c r="A56" s="56" t="s">
        <v>413</v>
      </c>
      <c r="B56" s="56" t="s">
        <v>354</v>
      </c>
      <c r="C56" s="39">
        <v>7.5</v>
      </c>
      <c r="D56" s="39">
        <v>7.5</v>
      </c>
      <c r="E56" s="39">
        <v>7.5</v>
      </c>
      <c r="F56" s="41">
        <v>7.5</v>
      </c>
      <c r="G56" s="41">
        <v>7.5</v>
      </c>
      <c r="H56" s="41">
        <v>7.3</v>
      </c>
      <c r="I56" s="42">
        <v>2.7397260273972712</v>
      </c>
      <c r="J56" s="43">
        <v>1</v>
      </c>
      <c r="K56" s="43">
        <v>933</v>
      </c>
      <c r="L56" s="43">
        <v>6997.5</v>
      </c>
      <c r="M56" s="44">
        <v>1</v>
      </c>
      <c r="N56" s="5" t="s">
        <v>355</v>
      </c>
      <c r="O56" s="141"/>
      <c r="P56" s="6"/>
    </row>
    <row r="57" spans="1:16" ht="18" customHeight="1">
      <c r="A57" s="56" t="s">
        <v>125</v>
      </c>
      <c r="B57" s="56" t="s">
        <v>124</v>
      </c>
      <c r="C57" s="39">
        <v>37</v>
      </c>
      <c r="D57" s="39">
        <v>38</v>
      </c>
      <c r="E57" s="39">
        <v>37</v>
      </c>
      <c r="F57" s="41">
        <v>37.049999999999997</v>
      </c>
      <c r="G57" s="41">
        <v>37</v>
      </c>
      <c r="H57" s="41">
        <v>37</v>
      </c>
      <c r="I57" s="42">
        <v>0</v>
      </c>
      <c r="J57" s="43">
        <v>7</v>
      </c>
      <c r="K57" s="43">
        <v>173336</v>
      </c>
      <c r="L57" s="43">
        <v>6422082</v>
      </c>
      <c r="M57" s="44">
        <v>3</v>
      </c>
      <c r="N57" s="5" t="s">
        <v>130</v>
      </c>
      <c r="O57" s="141"/>
      <c r="P57" s="6"/>
    </row>
    <row r="58" spans="1:16" ht="18" customHeight="1">
      <c r="A58" s="56" t="s">
        <v>393</v>
      </c>
      <c r="B58" s="56" t="s">
        <v>214</v>
      </c>
      <c r="C58" s="39">
        <v>23.1</v>
      </c>
      <c r="D58" s="39">
        <v>23.45</v>
      </c>
      <c r="E58" s="39">
        <v>23.1</v>
      </c>
      <c r="F58" s="41">
        <v>23.25</v>
      </c>
      <c r="G58" s="41">
        <v>23.3</v>
      </c>
      <c r="H58" s="41">
        <v>23.1</v>
      </c>
      <c r="I58" s="42">
        <v>0.86580086580085869</v>
      </c>
      <c r="J58" s="43">
        <v>5</v>
      </c>
      <c r="K58" s="43">
        <v>127000</v>
      </c>
      <c r="L58" s="43">
        <v>2952650</v>
      </c>
      <c r="M58" s="44">
        <v>2</v>
      </c>
      <c r="N58" s="5" t="s">
        <v>217</v>
      </c>
      <c r="O58" s="141"/>
      <c r="P58" s="6"/>
    </row>
    <row r="59" spans="1:16" ht="18" customHeight="1">
      <c r="A59" s="152" t="s">
        <v>17</v>
      </c>
      <c r="B59" s="152"/>
      <c r="C59" s="187"/>
      <c r="D59" s="187"/>
      <c r="E59" s="187"/>
      <c r="F59" s="187"/>
      <c r="G59" s="187"/>
      <c r="H59" s="187"/>
      <c r="I59" s="187"/>
      <c r="J59" s="48">
        <f>SUM(J53:J58)</f>
        <v>69</v>
      </c>
      <c r="K59" s="49">
        <f>SUM(K53:K58)</f>
        <v>5850882</v>
      </c>
      <c r="L59" s="49">
        <f>SUM(L53:L58)</f>
        <v>60115217.559999995</v>
      </c>
      <c r="M59" s="49">
        <v>4</v>
      </c>
      <c r="N59" s="55" t="s">
        <v>14</v>
      </c>
      <c r="O59" s="141"/>
      <c r="P59" s="6"/>
    </row>
    <row r="60" spans="1:16" ht="18" customHeight="1">
      <c r="A60" s="36" t="s">
        <v>18</v>
      </c>
      <c r="B60" s="151" t="s">
        <v>29</v>
      </c>
      <c r="C60" s="151"/>
      <c r="D60" s="151"/>
      <c r="E60" s="151"/>
      <c r="F60" s="151"/>
      <c r="G60" s="151"/>
      <c r="H60" s="151"/>
      <c r="I60" s="151"/>
      <c r="J60" s="151"/>
      <c r="K60" s="151"/>
      <c r="L60" s="151"/>
      <c r="M60" s="151"/>
      <c r="N60" s="151"/>
      <c r="O60" s="141"/>
      <c r="P60" s="6"/>
    </row>
    <row r="61" spans="1:16" ht="18" customHeight="1">
      <c r="A61" s="57" t="s">
        <v>404</v>
      </c>
      <c r="B61" s="57" t="s">
        <v>205</v>
      </c>
      <c r="C61" s="54">
        <v>7.45</v>
      </c>
      <c r="D61" s="54">
        <v>7.45</v>
      </c>
      <c r="E61" s="54">
        <v>7.45</v>
      </c>
      <c r="F61" s="41">
        <v>7.45</v>
      </c>
      <c r="G61" s="54">
        <v>7.45</v>
      </c>
      <c r="H61" s="54">
        <v>7.45</v>
      </c>
      <c r="I61" s="42">
        <v>0</v>
      </c>
      <c r="J61" s="43">
        <v>1</v>
      </c>
      <c r="K61" s="43">
        <v>5000</v>
      </c>
      <c r="L61" s="43">
        <v>37250</v>
      </c>
      <c r="M61" s="44">
        <v>1</v>
      </c>
      <c r="N61" s="45" t="s">
        <v>206</v>
      </c>
      <c r="O61" s="141"/>
      <c r="P61" s="6"/>
    </row>
    <row r="62" spans="1:16" ht="18" customHeight="1">
      <c r="A62" s="57" t="s">
        <v>412</v>
      </c>
      <c r="B62" s="57" t="s">
        <v>363</v>
      </c>
      <c r="C62" s="54">
        <v>4.3600000000000003</v>
      </c>
      <c r="D62" s="54">
        <v>4.41</v>
      </c>
      <c r="E62" s="54">
        <v>4.3600000000000003</v>
      </c>
      <c r="F62" s="41">
        <v>4.4000000000000004</v>
      </c>
      <c r="G62" s="54">
        <v>4.41</v>
      </c>
      <c r="H62" s="54">
        <v>4.3600000000000003</v>
      </c>
      <c r="I62" s="42">
        <v>1.1467889908256756</v>
      </c>
      <c r="J62" s="43">
        <v>4</v>
      </c>
      <c r="K62" s="43">
        <v>62666</v>
      </c>
      <c r="L62" s="43">
        <v>275535.86</v>
      </c>
      <c r="M62" s="44">
        <v>2</v>
      </c>
      <c r="N62" s="45" t="s">
        <v>364</v>
      </c>
      <c r="O62" s="141"/>
      <c r="P62" s="6"/>
    </row>
    <row r="63" spans="1:16" ht="18" customHeight="1">
      <c r="A63" s="57" t="s">
        <v>366</v>
      </c>
      <c r="B63" s="57" t="s">
        <v>367</v>
      </c>
      <c r="C63" s="54">
        <v>5</v>
      </c>
      <c r="D63" s="54">
        <v>5</v>
      </c>
      <c r="E63" s="54">
        <v>3.62</v>
      </c>
      <c r="F63" s="41">
        <v>4.03</v>
      </c>
      <c r="G63" s="54">
        <v>3.62</v>
      </c>
      <c r="H63" s="54">
        <v>5.45</v>
      </c>
      <c r="I63" s="42">
        <v>-33.577981651376142</v>
      </c>
      <c r="J63" s="43">
        <v>5</v>
      </c>
      <c r="K63" s="43">
        <v>91988</v>
      </c>
      <c r="L63" s="43">
        <v>370390</v>
      </c>
      <c r="M63" s="44">
        <v>3</v>
      </c>
      <c r="N63" s="45" t="s">
        <v>368</v>
      </c>
      <c r="O63" s="141"/>
      <c r="P63" s="6"/>
    </row>
    <row r="64" spans="1:16" ht="18" customHeight="1">
      <c r="A64" s="152" t="s">
        <v>19</v>
      </c>
      <c r="B64" s="152"/>
      <c r="C64" s="152"/>
      <c r="D64" s="152"/>
      <c r="E64" s="152"/>
      <c r="F64" s="152"/>
      <c r="G64" s="152"/>
      <c r="H64" s="152"/>
      <c r="I64" s="152"/>
      <c r="J64" s="48">
        <f>SUM(J61:J63)</f>
        <v>10</v>
      </c>
      <c r="K64" s="49">
        <f>SUM(K61:K63)</f>
        <v>159654</v>
      </c>
      <c r="L64" s="49">
        <f>SUM(L61:L63)</f>
        <v>683175.86</v>
      </c>
      <c r="M64" s="49">
        <v>3</v>
      </c>
      <c r="N64" s="55" t="s">
        <v>14</v>
      </c>
    </row>
    <row r="65" spans="1:14" ht="18" customHeight="1">
      <c r="A65" s="152" t="s">
        <v>20</v>
      </c>
      <c r="B65" s="152"/>
      <c r="C65" s="152"/>
      <c r="D65" s="152"/>
      <c r="E65" s="152"/>
      <c r="F65" s="152"/>
      <c r="G65" s="152"/>
      <c r="H65" s="152"/>
      <c r="I65" s="152"/>
      <c r="J65" s="49">
        <f>J64+J59+J51+J35+J28+J23+J19</f>
        <v>4211</v>
      </c>
      <c r="K65" s="49">
        <f>K64+K59+K51+K35+K28+K23+K19</f>
        <v>2294503825</v>
      </c>
      <c r="L65" s="49">
        <f>L64+L59+L51+L35+L28+L23+L19</f>
        <v>6078896502.960001</v>
      </c>
      <c r="M65" s="58">
        <v>5</v>
      </c>
      <c r="N65" s="59" t="s">
        <v>21</v>
      </c>
    </row>
    <row r="66" spans="1:14" ht="20.100000000000001" customHeight="1">
      <c r="J66" s="19"/>
      <c r="K66" s="19"/>
      <c r="L66" s="19"/>
      <c r="M66" s="4"/>
    </row>
    <row r="67" spans="1:14" ht="20.100000000000001" customHeight="1">
      <c r="J67" s="4"/>
      <c r="K67" s="4"/>
      <c r="L67" s="4"/>
      <c r="M67" s="4"/>
    </row>
    <row r="68" spans="1:14" ht="20.100000000000001" customHeight="1">
      <c r="K68" s="7"/>
      <c r="L68" s="7"/>
    </row>
    <row r="69" spans="1:14" ht="20.100000000000001" customHeight="1"/>
  </sheetData>
  <mergeCells count="24">
    <mergeCell ref="B1:N1"/>
    <mergeCell ref="B36:N36"/>
    <mergeCell ref="A65:B65"/>
    <mergeCell ref="C65:I65"/>
    <mergeCell ref="A51:B51"/>
    <mergeCell ref="C51:I51"/>
    <mergeCell ref="C24:N24"/>
    <mergeCell ref="A64:B64"/>
    <mergeCell ref="C59:I59"/>
    <mergeCell ref="B60:N60"/>
    <mergeCell ref="A59:B59"/>
    <mergeCell ref="C64:I64"/>
    <mergeCell ref="A39:B39"/>
    <mergeCell ref="M39:N39"/>
    <mergeCell ref="B37:N37"/>
    <mergeCell ref="B2:N2"/>
    <mergeCell ref="M52:N52"/>
    <mergeCell ref="B4:N4"/>
    <mergeCell ref="C19:I19"/>
    <mergeCell ref="C35:I35"/>
    <mergeCell ref="A52:B52"/>
    <mergeCell ref="C20:N20"/>
    <mergeCell ref="A35:B35"/>
    <mergeCell ref="C29:N29"/>
  </mergeCells>
  <printOptions horizontalCentered="1"/>
  <pageMargins left="0" right="0" top="0" bottom="1" header="0" footer="0"/>
  <pageSetup scale="7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6"/>
  <sheetViews>
    <sheetView rightToLeft="1" zoomScale="110" zoomScaleNormal="110" workbookViewId="0">
      <selection activeCell="B20" sqref="B20:O20"/>
    </sheetView>
  </sheetViews>
  <sheetFormatPr defaultRowHeight="13.5"/>
  <cols>
    <col min="1" max="1" width="1.42578125" style="1" customWidth="1"/>
    <col min="2" max="2" width="24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8.7109375" style="2" customWidth="1"/>
    <col min="10" max="10" width="8.425781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0.5703125" style="1" customWidth="1"/>
    <col min="16" max="16384" width="9.140625" style="1"/>
  </cols>
  <sheetData>
    <row r="1" spans="1:15" s="20" customFormat="1" ht="23.25" customHeight="1">
      <c r="A1" s="20" t="s">
        <v>388</v>
      </c>
      <c r="B1" s="23" t="s">
        <v>4</v>
      </c>
      <c r="C1" s="198" t="s">
        <v>424</v>
      </c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</row>
    <row r="2" spans="1:15" s="20" customFormat="1" ht="23.25" customHeight="1">
      <c r="B2" s="29" t="s">
        <v>5</v>
      </c>
      <c r="C2" s="200" t="s">
        <v>425</v>
      </c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</row>
    <row r="3" spans="1:15" s="126" customFormat="1" ht="66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1:15" ht="21.6" customHeight="1">
      <c r="B4" s="74" t="s">
        <v>12</v>
      </c>
      <c r="C4" s="202" t="s">
        <v>3</v>
      </c>
      <c r="D4" s="202"/>
      <c r="E4" s="202"/>
      <c r="F4" s="202"/>
      <c r="G4" s="202"/>
      <c r="H4" s="202"/>
      <c r="I4" s="202"/>
      <c r="J4" s="202"/>
      <c r="K4" s="202"/>
      <c r="L4" s="202"/>
      <c r="M4" s="202"/>
      <c r="N4" s="202"/>
      <c r="O4" s="202"/>
    </row>
    <row r="5" spans="1:15" ht="21.6" customHeight="1">
      <c r="B5" s="64" t="s">
        <v>249</v>
      </c>
      <c r="C5" s="64" t="s">
        <v>106</v>
      </c>
      <c r="D5" s="75">
        <v>0.68</v>
      </c>
      <c r="E5" s="75">
        <v>0.68</v>
      </c>
      <c r="F5" s="75">
        <v>0.67</v>
      </c>
      <c r="G5" s="75">
        <v>0.68</v>
      </c>
      <c r="H5" s="75">
        <v>0.68</v>
      </c>
      <c r="I5" s="75">
        <v>0.68</v>
      </c>
      <c r="J5" s="76">
        <v>0</v>
      </c>
      <c r="K5" s="77">
        <v>29</v>
      </c>
      <c r="L5" s="77">
        <v>4118836</v>
      </c>
      <c r="M5" s="77">
        <v>2793054.3200000003</v>
      </c>
      <c r="N5" s="78">
        <v>4</v>
      </c>
      <c r="O5" s="12" t="s">
        <v>107</v>
      </c>
    </row>
    <row r="6" spans="1:15" ht="21.6" customHeight="1">
      <c r="B6" s="64" t="s">
        <v>401</v>
      </c>
      <c r="C6" s="64" t="s">
        <v>247</v>
      </c>
      <c r="D6" s="75">
        <v>0.22</v>
      </c>
      <c r="E6" s="75">
        <v>0.22</v>
      </c>
      <c r="F6" s="75">
        <v>0.2</v>
      </c>
      <c r="G6" s="75">
        <v>0.2</v>
      </c>
      <c r="H6" s="75">
        <v>0.2</v>
      </c>
      <c r="I6" s="75">
        <v>0.22</v>
      </c>
      <c r="J6" s="76">
        <v>-9.0909090909090828</v>
      </c>
      <c r="K6" s="77">
        <v>5</v>
      </c>
      <c r="L6" s="77">
        <v>6000000</v>
      </c>
      <c r="M6" s="77">
        <v>1240100</v>
      </c>
      <c r="N6" s="78">
        <v>2</v>
      </c>
      <c r="O6" s="12" t="s">
        <v>248</v>
      </c>
    </row>
    <row r="7" spans="1:15" ht="21.6" customHeight="1">
      <c r="B7" s="64" t="s">
        <v>433</v>
      </c>
      <c r="C7" s="64" t="s">
        <v>201</v>
      </c>
      <c r="D7" s="75">
        <v>0.15</v>
      </c>
      <c r="E7" s="75">
        <v>0.15</v>
      </c>
      <c r="F7" s="75">
        <v>0.15</v>
      </c>
      <c r="G7" s="75">
        <v>0.15</v>
      </c>
      <c r="H7" s="75">
        <v>0.15</v>
      </c>
      <c r="I7" s="75">
        <v>0.15</v>
      </c>
      <c r="J7" s="76">
        <v>0</v>
      </c>
      <c r="K7" s="77">
        <v>1</v>
      </c>
      <c r="L7" s="77">
        <v>13253</v>
      </c>
      <c r="M7" s="77">
        <v>1987.95</v>
      </c>
      <c r="N7" s="78">
        <v>1</v>
      </c>
      <c r="O7" s="12" t="s">
        <v>204</v>
      </c>
    </row>
    <row r="8" spans="1:15" ht="21.6" customHeight="1">
      <c r="B8" s="64" t="s">
        <v>406</v>
      </c>
      <c r="C8" s="64" t="s">
        <v>153</v>
      </c>
      <c r="D8" s="75">
        <v>0.2</v>
      </c>
      <c r="E8" s="75">
        <v>0.2</v>
      </c>
      <c r="F8" s="75">
        <v>0.19</v>
      </c>
      <c r="G8" s="75">
        <v>0.19</v>
      </c>
      <c r="H8" s="75">
        <v>0.19</v>
      </c>
      <c r="I8" s="75">
        <v>0.21</v>
      </c>
      <c r="J8" s="76">
        <v>-9.5238095238095237</v>
      </c>
      <c r="K8" s="77">
        <v>5</v>
      </c>
      <c r="L8" s="77">
        <v>139790</v>
      </c>
      <c r="M8" s="77">
        <v>26958</v>
      </c>
      <c r="N8" s="78">
        <v>3</v>
      </c>
      <c r="O8" s="12" t="s">
        <v>154</v>
      </c>
    </row>
    <row r="9" spans="1:15" ht="21.6" customHeight="1">
      <c r="B9" s="64" t="s">
        <v>403</v>
      </c>
      <c r="C9" s="64" t="s">
        <v>295</v>
      </c>
      <c r="D9" s="75">
        <v>0.42</v>
      </c>
      <c r="E9" s="75">
        <v>0.42</v>
      </c>
      <c r="F9" s="75">
        <v>0.35</v>
      </c>
      <c r="G9" s="75">
        <v>0.35</v>
      </c>
      <c r="H9" s="75">
        <v>0.35</v>
      </c>
      <c r="I9" s="75">
        <v>0.49</v>
      </c>
      <c r="J9" s="76">
        <v>-28.571428571428569</v>
      </c>
      <c r="K9" s="77">
        <v>2</v>
      </c>
      <c r="L9" s="77">
        <v>2000000</v>
      </c>
      <c r="M9" s="77">
        <v>770000</v>
      </c>
      <c r="N9" s="78">
        <v>2</v>
      </c>
      <c r="O9" s="12" t="s">
        <v>296</v>
      </c>
    </row>
    <row r="10" spans="1:15" ht="21.6" customHeight="1">
      <c r="B10" s="64" t="s">
        <v>297</v>
      </c>
      <c r="C10" s="64" t="s">
        <v>298</v>
      </c>
      <c r="D10" s="75">
        <v>0.85</v>
      </c>
      <c r="E10" s="75">
        <v>0.85</v>
      </c>
      <c r="F10" s="75">
        <v>0.85</v>
      </c>
      <c r="G10" s="75">
        <v>0.85</v>
      </c>
      <c r="H10" s="75">
        <v>0.85</v>
      </c>
      <c r="I10" s="75">
        <v>0.85</v>
      </c>
      <c r="J10" s="76">
        <v>0</v>
      </c>
      <c r="K10" s="77">
        <v>2</v>
      </c>
      <c r="L10" s="77">
        <v>705909</v>
      </c>
      <c r="M10" s="77">
        <v>600022.65</v>
      </c>
      <c r="N10" s="78">
        <v>1</v>
      </c>
      <c r="O10" s="12" t="s">
        <v>299</v>
      </c>
    </row>
    <row r="11" spans="1:15" ht="21.6" customHeight="1">
      <c r="B11" s="79" t="s">
        <v>13</v>
      </c>
      <c r="C11" s="79"/>
      <c r="D11" s="192"/>
      <c r="E11" s="192"/>
      <c r="F11" s="192"/>
      <c r="G11" s="192"/>
      <c r="H11" s="192"/>
      <c r="I11" s="192"/>
      <c r="J11" s="192"/>
      <c r="K11" s="80">
        <f>SUM(K5:K10)</f>
        <v>44</v>
      </c>
      <c r="L11" s="81">
        <f>SUM(L5:L10)</f>
        <v>12977788</v>
      </c>
      <c r="M11" s="81">
        <f>SUM(M5:M10)</f>
        <v>5432122.9200000009</v>
      </c>
      <c r="N11" s="81">
        <v>4</v>
      </c>
      <c r="O11" s="79" t="s">
        <v>14</v>
      </c>
    </row>
    <row r="12" spans="1:15" ht="21.6" customHeight="1">
      <c r="B12" s="74" t="s">
        <v>28</v>
      </c>
      <c r="C12" s="202" t="s">
        <v>30</v>
      </c>
      <c r="D12" s="202" t="s">
        <v>31</v>
      </c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</row>
    <row r="13" spans="1:15" ht="21.6" customHeight="1">
      <c r="B13" s="64" t="s">
        <v>395</v>
      </c>
      <c r="C13" s="64" t="s">
        <v>202</v>
      </c>
      <c r="D13" s="75">
        <v>1.5</v>
      </c>
      <c r="E13" s="75">
        <v>1.59</v>
      </c>
      <c r="F13" s="75">
        <v>1.5</v>
      </c>
      <c r="G13" s="75">
        <v>1.56</v>
      </c>
      <c r="H13" s="75">
        <v>1.56</v>
      </c>
      <c r="I13" s="75">
        <v>1.56</v>
      </c>
      <c r="J13" s="76">
        <v>0</v>
      </c>
      <c r="K13" s="77">
        <v>18</v>
      </c>
      <c r="L13" s="77">
        <v>1878976</v>
      </c>
      <c r="M13" s="77">
        <v>2880972.17</v>
      </c>
      <c r="N13" s="78">
        <v>4</v>
      </c>
      <c r="O13" s="12" t="s">
        <v>203</v>
      </c>
    </row>
    <row r="14" spans="1:15" ht="19.5" customHeight="1">
      <c r="B14" s="196" t="s">
        <v>398</v>
      </c>
      <c r="C14" s="196"/>
      <c r="D14" s="197"/>
      <c r="E14" s="197"/>
      <c r="F14" s="197"/>
      <c r="G14" s="197"/>
      <c r="H14" s="197"/>
      <c r="I14" s="197"/>
      <c r="J14" s="197"/>
      <c r="K14" s="80">
        <v>18</v>
      </c>
      <c r="L14" s="81">
        <v>1878976</v>
      </c>
      <c r="M14" s="81">
        <v>2880972.17</v>
      </c>
      <c r="N14" s="81">
        <v>4</v>
      </c>
      <c r="O14" s="84" t="s">
        <v>14</v>
      </c>
    </row>
    <row r="15" spans="1:15" ht="21.6" customHeight="1">
      <c r="B15" s="85" t="s">
        <v>76</v>
      </c>
      <c r="C15" s="202" t="s">
        <v>96</v>
      </c>
      <c r="D15" s="202"/>
      <c r="E15" s="202"/>
      <c r="F15" s="202"/>
      <c r="G15" s="202"/>
      <c r="H15" s="202"/>
      <c r="I15" s="202"/>
      <c r="J15" s="202"/>
      <c r="K15" s="202"/>
      <c r="L15" s="202"/>
      <c r="M15" s="202"/>
      <c r="N15" s="202"/>
      <c r="O15" s="202"/>
    </row>
    <row r="16" spans="1:15" ht="21.6" customHeight="1">
      <c r="B16" s="64" t="s">
        <v>428</v>
      </c>
      <c r="C16" s="64" t="s">
        <v>339</v>
      </c>
      <c r="D16" s="75">
        <v>3</v>
      </c>
      <c r="E16" s="75">
        <v>3</v>
      </c>
      <c r="F16" s="75">
        <v>3</v>
      </c>
      <c r="G16" s="75">
        <v>3</v>
      </c>
      <c r="H16" s="75">
        <v>3</v>
      </c>
      <c r="I16" s="75">
        <v>2.93</v>
      </c>
      <c r="J16" s="76">
        <v>2.3890784982935065</v>
      </c>
      <c r="K16" s="77">
        <v>7</v>
      </c>
      <c r="L16" s="77">
        <v>401468</v>
      </c>
      <c r="M16" s="77">
        <v>1204404</v>
      </c>
      <c r="N16" s="78">
        <v>1</v>
      </c>
      <c r="O16" s="12" t="s">
        <v>340</v>
      </c>
    </row>
    <row r="17" spans="2:15" ht="21.6" customHeight="1">
      <c r="B17" s="64" t="s">
        <v>81</v>
      </c>
      <c r="C17" s="64" t="s">
        <v>82</v>
      </c>
      <c r="D17" s="75">
        <v>3.4</v>
      </c>
      <c r="E17" s="75">
        <v>3.7</v>
      </c>
      <c r="F17" s="75">
        <v>3.25</v>
      </c>
      <c r="G17" s="75">
        <v>3.35</v>
      </c>
      <c r="H17" s="75">
        <v>3.34</v>
      </c>
      <c r="I17" s="75">
        <v>3.4</v>
      </c>
      <c r="J17" s="76">
        <v>-1.764705882352946</v>
      </c>
      <c r="K17" s="77">
        <v>143</v>
      </c>
      <c r="L17" s="77">
        <v>22998297</v>
      </c>
      <c r="M17" s="77">
        <v>75772443.099999994</v>
      </c>
      <c r="N17" s="78">
        <v>5</v>
      </c>
      <c r="O17" s="12" t="s">
        <v>83</v>
      </c>
    </row>
    <row r="18" spans="2:15" ht="19.5" customHeight="1">
      <c r="B18" s="192" t="s">
        <v>172</v>
      </c>
      <c r="C18" s="192"/>
      <c r="D18" s="87"/>
      <c r="E18" s="88"/>
      <c r="F18" s="88"/>
      <c r="G18" s="88"/>
      <c r="H18" s="88"/>
      <c r="I18" s="88"/>
      <c r="J18" s="89"/>
      <c r="K18" s="80">
        <f>SUM(K16:K17)</f>
        <v>150</v>
      </c>
      <c r="L18" s="81">
        <f>SUM(L16:L17)</f>
        <v>23399765</v>
      </c>
      <c r="M18" s="81">
        <f>SUM(M16:M17)</f>
        <v>76976847.099999994</v>
      </c>
      <c r="N18" s="81">
        <v>5</v>
      </c>
      <c r="O18" s="79" t="s">
        <v>14</v>
      </c>
    </row>
    <row r="19" spans="2:15" ht="19.5" customHeight="1">
      <c r="B19" s="193" t="s">
        <v>16</v>
      </c>
      <c r="C19" s="193"/>
      <c r="D19" s="90"/>
      <c r="E19" s="91"/>
      <c r="F19" s="91"/>
      <c r="G19" s="92"/>
      <c r="H19" s="92"/>
      <c r="I19" s="92"/>
      <c r="J19" s="93"/>
      <c r="K19" s="94"/>
      <c r="L19" s="94"/>
      <c r="M19" s="94"/>
      <c r="N19" s="194" t="s">
        <v>63</v>
      </c>
      <c r="O19" s="195"/>
    </row>
    <row r="20" spans="2:15" ht="21.6" customHeight="1">
      <c r="B20" s="64" t="s">
        <v>385</v>
      </c>
      <c r="C20" s="64" t="s">
        <v>173</v>
      </c>
      <c r="D20" s="75">
        <v>28.25</v>
      </c>
      <c r="E20" s="75">
        <v>29</v>
      </c>
      <c r="F20" s="75">
        <v>28.25</v>
      </c>
      <c r="G20" s="75">
        <v>28.5</v>
      </c>
      <c r="H20" s="75">
        <v>28.5</v>
      </c>
      <c r="I20" s="75">
        <v>28</v>
      </c>
      <c r="J20" s="76">
        <v>1.7857142857142794</v>
      </c>
      <c r="K20" s="77">
        <v>7</v>
      </c>
      <c r="L20" s="77">
        <v>192599</v>
      </c>
      <c r="M20" s="77">
        <v>5442941.5</v>
      </c>
      <c r="N20" s="78">
        <v>4</v>
      </c>
      <c r="O20" s="12" t="s">
        <v>174</v>
      </c>
    </row>
    <row r="21" spans="2:15" ht="19.5" customHeight="1">
      <c r="B21" s="196" t="s">
        <v>17</v>
      </c>
      <c r="C21" s="196"/>
      <c r="D21" s="197"/>
      <c r="E21" s="197"/>
      <c r="F21" s="197"/>
      <c r="G21" s="197"/>
      <c r="H21" s="197"/>
      <c r="I21" s="197"/>
      <c r="J21" s="197"/>
      <c r="K21" s="80">
        <v>7</v>
      </c>
      <c r="L21" s="81">
        <v>192599</v>
      </c>
      <c r="M21" s="81">
        <v>5442941.5</v>
      </c>
      <c r="N21" s="82">
        <v>4</v>
      </c>
      <c r="O21" s="84" t="s">
        <v>14</v>
      </c>
    </row>
    <row r="22" spans="2:15" ht="21.6" customHeight="1">
      <c r="B22" s="190" t="s">
        <v>20</v>
      </c>
      <c r="C22" s="190"/>
      <c r="D22" s="191"/>
      <c r="E22" s="191"/>
      <c r="F22" s="191"/>
      <c r="G22" s="191"/>
      <c r="H22" s="191"/>
      <c r="I22" s="191"/>
      <c r="J22" s="191"/>
      <c r="K22" s="81">
        <f>K21+K18+K14+K11</f>
        <v>219</v>
      </c>
      <c r="L22" s="81">
        <f t="shared" ref="L22:M22" si="0">L21+L18+L14+L11</f>
        <v>38449128</v>
      </c>
      <c r="M22" s="81">
        <f t="shared" si="0"/>
        <v>90732883.689999998</v>
      </c>
      <c r="N22" s="80">
        <v>5</v>
      </c>
      <c r="O22" s="86" t="s">
        <v>14</v>
      </c>
    </row>
    <row r="23" spans="2:15">
      <c r="L23" s="3"/>
      <c r="M23" s="3"/>
    </row>
    <row r="25" spans="2:15">
      <c r="I25" s="1"/>
      <c r="K25" s="1"/>
    </row>
    <row r="26" spans="2:15">
      <c r="I26" s="1"/>
      <c r="K26" s="1"/>
    </row>
    <row r="27" spans="2:15">
      <c r="I27" s="1"/>
      <c r="K27" s="1"/>
    </row>
    <row r="28" spans="2:15">
      <c r="I28" s="1"/>
      <c r="K28" s="1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</sheetData>
  <mergeCells count="15">
    <mergeCell ref="C1:O1"/>
    <mergeCell ref="C2:O2"/>
    <mergeCell ref="C4:O4"/>
    <mergeCell ref="D11:J11"/>
    <mergeCell ref="C15:O15"/>
    <mergeCell ref="B14:C14"/>
    <mergeCell ref="D14:J14"/>
    <mergeCell ref="C12:O12"/>
    <mergeCell ref="B22:C22"/>
    <mergeCell ref="D22:J22"/>
    <mergeCell ref="B18:C18"/>
    <mergeCell ref="B19:C19"/>
    <mergeCell ref="N19:O19"/>
    <mergeCell ref="B21:C21"/>
    <mergeCell ref="D21:J21"/>
  </mergeCells>
  <pageMargins left="0.70866141732283505" right="0.70866141732283505" top="0.74803149606299202" bottom="0" header="0.31496062992126" footer="0"/>
  <pageSetup paperSize="9" scale="7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P29"/>
  <sheetViews>
    <sheetView rightToLeft="1" tabSelected="1" zoomScaleNormal="100" workbookViewId="0">
      <selection activeCell="T16" sqref="T16"/>
    </sheetView>
  </sheetViews>
  <sheetFormatPr defaultRowHeight="13.5"/>
  <cols>
    <col min="1" max="1" width="2.7109375" style="1" customWidth="1"/>
    <col min="2" max="2" width="28.57031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9.1406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2.42578125" style="1" customWidth="1"/>
    <col min="16" max="16384" width="9.140625" style="1"/>
  </cols>
  <sheetData>
    <row r="1" spans="2:16" s="2" customFormat="1" ht="27.75" customHeight="1">
      <c r="B1" s="22" t="s">
        <v>4</v>
      </c>
      <c r="C1" s="203" t="s">
        <v>426</v>
      </c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</row>
    <row r="2" spans="2:16" s="2" customFormat="1" ht="27.75" customHeight="1">
      <c r="B2" s="27" t="s">
        <v>5</v>
      </c>
      <c r="C2" s="146" t="s">
        <v>427</v>
      </c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</row>
    <row r="3" spans="2:16" ht="87.75" customHeight="1">
      <c r="B3" s="122" t="s">
        <v>0</v>
      </c>
      <c r="C3" s="123" t="s">
        <v>6</v>
      </c>
      <c r="D3" s="123" t="s">
        <v>7</v>
      </c>
      <c r="E3" s="123" t="s">
        <v>8</v>
      </c>
      <c r="F3" s="123" t="s">
        <v>9</v>
      </c>
      <c r="G3" s="123" t="s">
        <v>22</v>
      </c>
      <c r="H3" s="123" t="s">
        <v>2</v>
      </c>
      <c r="I3" s="123" t="s">
        <v>23</v>
      </c>
      <c r="J3" s="124" t="s">
        <v>10</v>
      </c>
      <c r="K3" s="125" t="s">
        <v>97</v>
      </c>
      <c r="L3" s="123" t="s">
        <v>64</v>
      </c>
      <c r="M3" s="123" t="s">
        <v>65</v>
      </c>
      <c r="N3" s="123" t="s">
        <v>11</v>
      </c>
      <c r="O3" s="123" t="s">
        <v>1</v>
      </c>
    </row>
    <row r="4" spans="2:16" ht="20.100000000000001" customHeight="1">
      <c r="B4" s="74" t="s">
        <v>12</v>
      </c>
      <c r="C4" s="202" t="s">
        <v>3</v>
      </c>
      <c r="D4" s="202"/>
      <c r="E4" s="202"/>
      <c r="F4" s="202"/>
      <c r="G4" s="202"/>
      <c r="H4" s="202"/>
      <c r="I4" s="202"/>
      <c r="J4" s="202"/>
      <c r="K4" s="202"/>
      <c r="L4" s="202"/>
      <c r="M4" s="202"/>
      <c r="N4" s="202"/>
      <c r="O4" s="202"/>
    </row>
    <row r="5" spans="2:16" ht="20.100000000000001" customHeight="1">
      <c r="B5" s="95" t="s">
        <v>229</v>
      </c>
      <c r="C5" s="96" t="s">
        <v>230</v>
      </c>
      <c r="D5" s="97">
        <v>0.09</v>
      </c>
      <c r="E5" s="97">
        <v>0.09</v>
      </c>
      <c r="F5" s="97">
        <v>0.09</v>
      </c>
      <c r="G5" s="97">
        <v>0.09</v>
      </c>
      <c r="H5" s="97">
        <v>0.09</v>
      </c>
      <c r="I5" s="97">
        <v>0.09</v>
      </c>
      <c r="J5" s="98">
        <v>0</v>
      </c>
      <c r="K5" s="99">
        <v>10</v>
      </c>
      <c r="L5" s="100">
        <v>312000000</v>
      </c>
      <c r="M5" s="100">
        <v>28080000</v>
      </c>
      <c r="N5" s="101">
        <v>3</v>
      </c>
      <c r="O5" s="24" t="s">
        <v>231</v>
      </c>
      <c r="P5" s="142"/>
    </row>
    <row r="6" spans="2:16" ht="20.100000000000001" customHeight="1">
      <c r="B6" s="79" t="s">
        <v>13</v>
      </c>
      <c r="C6" s="79"/>
      <c r="D6" s="192"/>
      <c r="E6" s="192"/>
      <c r="F6" s="192"/>
      <c r="G6" s="192"/>
      <c r="H6" s="192"/>
      <c r="I6" s="192"/>
      <c r="J6" s="192"/>
      <c r="K6" s="82">
        <v>10</v>
      </c>
      <c r="L6" s="83">
        <v>312000000</v>
      </c>
      <c r="M6" s="83">
        <v>28080000</v>
      </c>
      <c r="N6" s="83">
        <v>3</v>
      </c>
      <c r="O6" s="79" t="s">
        <v>14</v>
      </c>
      <c r="P6" s="142"/>
    </row>
    <row r="7" spans="2:16" ht="20.100000000000001" customHeight="1">
      <c r="B7" s="85" t="s">
        <v>28</v>
      </c>
      <c r="C7" s="202" t="s">
        <v>31</v>
      </c>
      <c r="D7" s="202" t="s">
        <v>31</v>
      </c>
      <c r="E7" s="202"/>
      <c r="F7" s="202"/>
      <c r="G7" s="202"/>
      <c r="H7" s="202"/>
      <c r="I7" s="202"/>
      <c r="J7" s="202"/>
      <c r="K7" s="202"/>
      <c r="L7" s="202"/>
      <c r="M7" s="202"/>
      <c r="N7" s="202"/>
      <c r="O7" s="202"/>
      <c r="P7" s="142"/>
    </row>
    <row r="8" spans="2:16" ht="20.100000000000001" customHeight="1">
      <c r="B8" s="95" t="s">
        <v>376</v>
      </c>
      <c r="C8" s="96" t="s">
        <v>179</v>
      </c>
      <c r="D8" s="97">
        <v>1.7</v>
      </c>
      <c r="E8" s="97">
        <v>1.9</v>
      </c>
      <c r="F8" s="97">
        <v>1.65</v>
      </c>
      <c r="G8" s="97">
        <v>1.82</v>
      </c>
      <c r="H8" s="97">
        <v>1.9</v>
      </c>
      <c r="I8" s="97">
        <v>1.78</v>
      </c>
      <c r="J8" s="98">
        <v>6.7415730337078594</v>
      </c>
      <c r="K8" s="99">
        <v>45</v>
      </c>
      <c r="L8" s="100">
        <v>5460197</v>
      </c>
      <c r="M8" s="100">
        <v>9918703.6699999999</v>
      </c>
      <c r="N8" s="101">
        <v>5</v>
      </c>
      <c r="O8" s="24" t="s">
        <v>181</v>
      </c>
      <c r="P8" s="142"/>
    </row>
    <row r="9" spans="2:16" ht="20.100000000000001" customHeight="1">
      <c r="B9" s="95" t="s">
        <v>405</v>
      </c>
      <c r="C9" s="96" t="s">
        <v>215</v>
      </c>
      <c r="D9" s="97">
        <v>1.2</v>
      </c>
      <c r="E9" s="97">
        <v>1.2</v>
      </c>
      <c r="F9" s="97">
        <v>1.1399999999999999</v>
      </c>
      <c r="G9" s="97">
        <v>1.1399999999999999</v>
      </c>
      <c r="H9" s="97">
        <v>1.1399999999999999</v>
      </c>
      <c r="I9" s="97">
        <v>1.2</v>
      </c>
      <c r="J9" s="98">
        <v>-5.0000000000000044</v>
      </c>
      <c r="K9" s="99">
        <v>34</v>
      </c>
      <c r="L9" s="100">
        <v>15940152</v>
      </c>
      <c r="M9" s="100">
        <v>18175533.279999997</v>
      </c>
      <c r="N9" s="101">
        <v>4</v>
      </c>
      <c r="O9" s="24" t="s">
        <v>216</v>
      </c>
      <c r="P9" s="142"/>
    </row>
    <row r="10" spans="2:16" ht="20.100000000000001" customHeight="1">
      <c r="B10" s="205" t="s">
        <v>94</v>
      </c>
      <c r="C10" s="205"/>
      <c r="D10" s="205"/>
      <c r="E10" s="205"/>
      <c r="F10" s="205"/>
      <c r="G10" s="205"/>
      <c r="H10" s="205"/>
      <c r="I10" s="205"/>
      <c r="J10" s="205"/>
      <c r="K10" s="82">
        <f>SUM(K8:K9)</f>
        <v>79</v>
      </c>
      <c r="L10" s="83">
        <f>SUM(L8:L9)</f>
        <v>21400349</v>
      </c>
      <c r="M10" s="83">
        <f>SUM(M8:M9)</f>
        <v>28094236.949999996</v>
      </c>
      <c r="N10" s="83">
        <v>5</v>
      </c>
      <c r="O10" s="102" t="s">
        <v>14</v>
      </c>
      <c r="P10" s="142"/>
    </row>
    <row r="11" spans="2:16" ht="20.100000000000001" customHeight="1">
      <c r="B11" s="103" t="s">
        <v>76</v>
      </c>
      <c r="C11" s="204" t="s">
        <v>30</v>
      </c>
      <c r="D11" s="204"/>
      <c r="E11" s="204"/>
      <c r="F11" s="204"/>
      <c r="G11" s="204"/>
      <c r="H11" s="204"/>
      <c r="I11" s="204"/>
      <c r="J11" s="204"/>
      <c r="K11" s="204"/>
      <c r="L11" s="204"/>
      <c r="M11" s="204"/>
      <c r="N11" s="204"/>
      <c r="O11" s="204"/>
      <c r="P11" s="142"/>
    </row>
    <row r="12" spans="2:16" ht="20.100000000000001" customHeight="1">
      <c r="B12" s="95" t="s">
        <v>378</v>
      </c>
      <c r="C12" s="96" t="s">
        <v>79</v>
      </c>
      <c r="D12" s="97">
        <v>1.45</v>
      </c>
      <c r="E12" s="97">
        <v>1.75</v>
      </c>
      <c r="F12" s="97">
        <v>1.45</v>
      </c>
      <c r="G12" s="97">
        <v>1.58</v>
      </c>
      <c r="H12" s="97">
        <v>1.75</v>
      </c>
      <c r="I12" s="97">
        <v>1.45</v>
      </c>
      <c r="J12" s="98">
        <v>20.68965517241379</v>
      </c>
      <c r="K12" s="99">
        <v>118</v>
      </c>
      <c r="L12" s="100">
        <v>27920410</v>
      </c>
      <c r="M12" s="100">
        <v>44159449.079999998</v>
      </c>
      <c r="N12" s="101">
        <v>5</v>
      </c>
      <c r="O12" s="24" t="s">
        <v>80</v>
      </c>
      <c r="P12" s="142"/>
    </row>
    <row r="13" spans="2:16" ht="20.100000000000001" customHeight="1">
      <c r="B13" s="95" t="s">
        <v>394</v>
      </c>
      <c r="C13" s="96" t="s">
        <v>77</v>
      </c>
      <c r="D13" s="97">
        <v>1.92</v>
      </c>
      <c r="E13" s="97">
        <v>1.93</v>
      </c>
      <c r="F13" s="97">
        <v>1.85</v>
      </c>
      <c r="G13" s="97">
        <v>1.92</v>
      </c>
      <c r="H13" s="97">
        <v>1.85</v>
      </c>
      <c r="I13" s="97">
        <v>1.92</v>
      </c>
      <c r="J13" s="98">
        <v>-3.6458333333333259</v>
      </c>
      <c r="K13" s="99">
        <v>18</v>
      </c>
      <c r="L13" s="100">
        <v>5288509</v>
      </c>
      <c r="M13" s="100">
        <v>10173831.85</v>
      </c>
      <c r="N13" s="101">
        <v>4</v>
      </c>
      <c r="O13" s="24" t="s">
        <v>78</v>
      </c>
      <c r="P13" s="142"/>
    </row>
    <row r="14" spans="2:16" ht="20.100000000000001" customHeight="1">
      <c r="B14" s="95" t="s">
        <v>342</v>
      </c>
      <c r="C14" s="96" t="s">
        <v>343</v>
      </c>
      <c r="D14" s="97">
        <v>1.19</v>
      </c>
      <c r="E14" s="97">
        <v>1.19</v>
      </c>
      <c r="F14" s="97">
        <v>1.1499999999999999</v>
      </c>
      <c r="G14" s="97">
        <v>1.17</v>
      </c>
      <c r="H14" s="97">
        <v>1.17</v>
      </c>
      <c r="I14" s="97">
        <v>1.18</v>
      </c>
      <c r="J14" s="98">
        <v>-0.84745762711864181</v>
      </c>
      <c r="K14" s="99">
        <v>104</v>
      </c>
      <c r="L14" s="100">
        <v>46735802</v>
      </c>
      <c r="M14" s="100">
        <v>54675295.299999997</v>
      </c>
      <c r="N14" s="101">
        <v>5</v>
      </c>
      <c r="O14" s="24" t="s">
        <v>344</v>
      </c>
      <c r="P14" s="142"/>
    </row>
    <row r="15" spans="2:16" ht="20.100000000000001" customHeight="1">
      <c r="B15" s="95" t="s">
        <v>145</v>
      </c>
      <c r="C15" s="96" t="s">
        <v>146</v>
      </c>
      <c r="D15" s="97">
        <v>1.86</v>
      </c>
      <c r="E15" s="97">
        <v>2</v>
      </c>
      <c r="F15" s="97">
        <v>1.86</v>
      </c>
      <c r="G15" s="97">
        <v>1.91</v>
      </c>
      <c r="H15" s="97">
        <v>1.95</v>
      </c>
      <c r="I15" s="97">
        <v>1.81</v>
      </c>
      <c r="J15" s="98">
        <v>7.7348066298342566</v>
      </c>
      <c r="K15" s="99">
        <v>20</v>
      </c>
      <c r="L15" s="100">
        <v>2510829</v>
      </c>
      <c r="M15" s="100">
        <v>4795772.5599999996</v>
      </c>
      <c r="N15" s="101">
        <v>4</v>
      </c>
      <c r="O15" s="24" t="s">
        <v>147</v>
      </c>
      <c r="P15" s="142"/>
    </row>
    <row r="16" spans="2:16" ht="20.100000000000001" customHeight="1">
      <c r="B16" s="95" t="s">
        <v>350</v>
      </c>
      <c r="C16" s="96" t="s">
        <v>192</v>
      </c>
      <c r="D16" s="97">
        <v>0.71</v>
      </c>
      <c r="E16" s="97">
        <v>0.71</v>
      </c>
      <c r="F16" s="97">
        <v>0.68</v>
      </c>
      <c r="G16" s="97">
        <v>0.69</v>
      </c>
      <c r="H16" s="97">
        <v>0.71</v>
      </c>
      <c r="I16" s="97">
        <v>0.71</v>
      </c>
      <c r="J16" s="98">
        <v>0</v>
      </c>
      <c r="K16" s="99">
        <v>20</v>
      </c>
      <c r="L16" s="100">
        <v>2941819</v>
      </c>
      <c r="M16" s="100">
        <v>2038681.76</v>
      </c>
      <c r="N16" s="101">
        <v>5</v>
      </c>
      <c r="O16" s="24" t="s">
        <v>193</v>
      </c>
      <c r="P16" s="142"/>
    </row>
    <row r="17" spans="2:16" ht="20.100000000000001" customHeight="1">
      <c r="B17" s="205" t="s">
        <v>386</v>
      </c>
      <c r="C17" s="205"/>
      <c r="D17" s="105"/>
      <c r="E17" s="106"/>
      <c r="F17" s="106"/>
      <c r="G17" s="106"/>
      <c r="H17" s="106"/>
      <c r="I17" s="106"/>
      <c r="J17" s="107"/>
      <c r="K17" s="82">
        <f>SUM(K12:K16)</f>
        <v>280</v>
      </c>
      <c r="L17" s="83">
        <f>SUM(L12:L16)</f>
        <v>85397369</v>
      </c>
      <c r="M17" s="83">
        <f>SUM(M12:M16)</f>
        <v>115843030.55</v>
      </c>
      <c r="N17" s="83">
        <v>5</v>
      </c>
      <c r="O17" s="102" t="s">
        <v>14</v>
      </c>
      <c r="P17" s="142"/>
    </row>
    <row r="18" spans="2:16" ht="20.100000000000001" customHeight="1">
      <c r="B18" s="193" t="s">
        <v>16</v>
      </c>
      <c r="C18" s="193"/>
      <c r="D18" s="90"/>
      <c r="E18" s="91"/>
      <c r="F18" s="91"/>
      <c r="G18" s="92"/>
      <c r="H18" s="92"/>
      <c r="I18" s="92"/>
      <c r="J18" s="93"/>
      <c r="K18" s="94"/>
      <c r="L18" s="94"/>
      <c r="M18" s="94"/>
      <c r="N18" s="194" t="s">
        <v>63</v>
      </c>
      <c r="O18" s="195"/>
      <c r="P18" s="142"/>
    </row>
    <row r="19" spans="2:16" ht="20.100000000000001" customHeight="1">
      <c r="B19" s="95" t="s">
        <v>101</v>
      </c>
      <c r="C19" s="96" t="s">
        <v>102</v>
      </c>
      <c r="D19" s="97">
        <v>27.5</v>
      </c>
      <c r="E19" s="97">
        <v>28</v>
      </c>
      <c r="F19" s="97">
        <v>26.6</v>
      </c>
      <c r="G19" s="97">
        <v>26.84</v>
      </c>
      <c r="H19" s="97">
        <v>27</v>
      </c>
      <c r="I19" s="97">
        <v>27.5</v>
      </c>
      <c r="J19" s="98">
        <v>-1.8181818181818188</v>
      </c>
      <c r="K19" s="99">
        <v>18</v>
      </c>
      <c r="L19" s="100">
        <v>497332</v>
      </c>
      <c r="M19" s="100">
        <v>13348748.1</v>
      </c>
      <c r="N19" s="101">
        <v>5</v>
      </c>
      <c r="O19" s="24" t="s">
        <v>104</v>
      </c>
      <c r="P19" s="142"/>
    </row>
    <row r="20" spans="2:16" ht="20.100000000000001" customHeight="1">
      <c r="B20" s="95" t="s">
        <v>397</v>
      </c>
      <c r="C20" s="96" t="s">
        <v>105</v>
      </c>
      <c r="D20" s="97">
        <v>10.6</v>
      </c>
      <c r="E20" s="97">
        <v>10.6</v>
      </c>
      <c r="F20" s="97">
        <v>10.6</v>
      </c>
      <c r="G20" s="97">
        <v>10.6</v>
      </c>
      <c r="H20" s="97">
        <v>10.6</v>
      </c>
      <c r="I20" s="97">
        <v>10.52</v>
      </c>
      <c r="J20" s="98">
        <v>0.76045627376426506</v>
      </c>
      <c r="K20" s="99">
        <v>1</v>
      </c>
      <c r="L20" s="100">
        <v>22000</v>
      </c>
      <c r="M20" s="100">
        <v>233200</v>
      </c>
      <c r="N20" s="101">
        <v>1</v>
      </c>
      <c r="O20" s="24" t="s">
        <v>108</v>
      </c>
      <c r="P20" s="142"/>
    </row>
    <row r="21" spans="2:16" ht="20.100000000000001" customHeight="1">
      <c r="B21" s="196" t="s">
        <v>17</v>
      </c>
      <c r="C21" s="196"/>
      <c r="D21" s="197"/>
      <c r="E21" s="197"/>
      <c r="F21" s="197"/>
      <c r="G21" s="197"/>
      <c r="H21" s="197"/>
      <c r="I21" s="197"/>
      <c r="J21" s="197"/>
      <c r="K21" s="82">
        <f>SUM(K19:K20)</f>
        <v>19</v>
      </c>
      <c r="L21" s="83">
        <f>SUM(L19:L20)</f>
        <v>519332</v>
      </c>
      <c r="M21" s="83">
        <f>SUM(M19:M20)</f>
        <v>13581948.1</v>
      </c>
      <c r="N21" s="82">
        <v>5</v>
      </c>
      <c r="O21" s="84" t="s">
        <v>14</v>
      </c>
      <c r="P21" s="142"/>
    </row>
    <row r="22" spans="2:16" ht="20.100000000000001" customHeight="1">
      <c r="B22" s="193" t="s">
        <v>18</v>
      </c>
      <c r="C22" s="193" t="s">
        <v>29</v>
      </c>
      <c r="D22" s="90"/>
      <c r="E22" s="91"/>
      <c r="F22" s="91"/>
      <c r="G22" s="92"/>
      <c r="H22" s="92"/>
      <c r="I22" s="92"/>
      <c r="J22" s="93"/>
      <c r="K22" s="94"/>
      <c r="L22" s="94"/>
      <c r="M22" s="94"/>
      <c r="N22" s="194" t="s">
        <v>29</v>
      </c>
      <c r="O22" s="195"/>
      <c r="P22" s="142"/>
    </row>
    <row r="23" spans="2:16" ht="20.100000000000001" customHeight="1">
      <c r="B23" s="95" t="s">
        <v>396</v>
      </c>
      <c r="C23" s="96" t="s">
        <v>141</v>
      </c>
      <c r="D23" s="97">
        <v>6</v>
      </c>
      <c r="E23" s="97">
        <v>6.05</v>
      </c>
      <c r="F23" s="97">
        <v>5.6</v>
      </c>
      <c r="G23" s="97">
        <v>5.79</v>
      </c>
      <c r="H23" s="97">
        <v>5.7</v>
      </c>
      <c r="I23" s="97">
        <v>6</v>
      </c>
      <c r="J23" s="98">
        <v>-4.9999999999999929</v>
      </c>
      <c r="K23" s="99">
        <v>257</v>
      </c>
      <c r="L23" s="100">
        <v>25072987</v>
      </c>
      <c r="M23" s="100">
        <v>145143099.71000001</v>
      </c>
      <c r="N23" s="101">
        <v>5</v>
      </c>
      <c r="O23" s="24" t="s">
        <v>142</v>
      </c>
      <c r="P23" s="142"/>
    </row>
    <row r="24" spans="2:16" ht="20.100000000000001" customHeight="1">
      <c r="B24" s="196" t="s">
        <v>19</v>
      </c>
      <c r="C24" s="196"/>
      <c r="D24" s="197"/>
      <c r="E24" s="197"/>
      <c r="F24" s="197"/>
      <c r="G24" s="197"/>
      <c r="H24" s="197"/>
      <c r="I24" s="197"/>
      <c r="J24" s="197"/>
      <c r="K24" s="82">
        <v>257</v>
      </c>
      <c r="L24" s="83">
        <v>25072987</v>
      </c>
      <c r="M24" s="83">
        <v>145143099.71000001</v>
      </c>
      <c r="N24" s="82">
        <v>5</v>
      </c>
      <c r="O24" s="84" t="s">
        <v>14</v>
      </c>
    </row>
    <row r="25" spans="2:16" ht="20.100000000000001" customHeight="1">
      <c r="B25" s="196" t="s">
        <v>20</v>
      </c>
      <c r="C25" s="196"/>
      <c r="D25" s="157"/>
      <c r="E25" s="157"/>
      <c r="F25" s="157"/>
      <c r="G25" s="157"/>
      <c r="H25" s="157"/>
      <c r="I25" s="157"/>
      <c r="J25" s="157"/>
      <c r="K25" s="83">
        <f>K24+K21+K17+K10+K6</f>
        <v>645</v>
      </c>
      <c r="L25" s="83">
        <f t="shared" ref="L25:M25" si="0">L24+L21+L17+L10+L6</f>
        <v>444390037</v>
      </c>
      <c r="M25" s="83">
        <f t="shared" si="0"/>
        <v>330742315.31</v>
      </c>
      <c r="N25" s="83">
        <v>5</v>
      </c>
      <c r="O25" s="104" t="s">
        <v>14</v>
      </c>
    </row>
    <row r="26" spans="2:16" ht="30" customHeight="1"/>
    <row r="29" spans="2:16">
      <c r="L29" s="3"/>
    </row>
  </sheetData>
  <mergeCells count="19">
    <mergeCell ref="B24:C24"/>
    <mergeCell ref="D24:J24"/>
    <mergeCell ref="B22:C22"/>
    <mergeCell ref="N22:O22"/>
    <mergeCell ref="B25:C25"/>
    <mergeCell ref="D25:J25"/>
    <mergeCell ref="C1:O1"/>
    <mergeCell ref="C2:O2"/>
    <mergeCell ref="N18:O18"/>
    <mergeCell ref="B21:C21"/>
    <mergeCell ref="D21:J21"/>
    <mergeCell ref="C11:O11"/>
    <mergeCell ref="B17:C17"/>
    <mergeCell ref="B10:C10"/>
    <mergeCell ref="D10:J10"/>
    <mergeCell ref="B18:C18"/>
    <mergeCell ref="C4:O4"/>
    <mergeCell ref="D6:J6"/>
    <mergeCell ref="C7:O7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تداولات سوق العراق للاوراق الما</vt:lpstr>
      <vt:lpstr>نشرة ISX-OTC</vt:lpstr>
      <vt:lpstr>تداولات غير العراقيين- شراءوبيع</vt:lpstr>
      <vt:lpstr>تداولات غير عراقين OTC-بيع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2025-11-10T06:47:39Z</cp:lastPrinted>
  <dcterms:created xsi:type="dcterms:W3CDTF">2004-07-25T21:47:51Z</dcterms:created>
  <dcterms:modified xsi:type="dcterms:W3CDTF">2025-11-10T06:47:51Z</dcterms:modified>
</cp:coreProperties>
</file>